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7260" activeTab="0"/>
  </bookViews>
  <sheets>
    <sheet name="Sheet1" sheetId="1" r:id="rId1"/>
    <sheet name="р-ны" sheetId="2" r:id="rId2"/>
    <sheet name="Status" sheetId="3" r:id="rId3"/>
  </sheets>
  <definedNames>
    <definedName name="_xlnm._FilterDatabase" localSheetId="0" hidden="1">'Sheet1'!$A$1:$K$190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H119" authorId="0">
      <text>
        <r>
          <rPr>
            <b/>
            <sz val="8"/>
            <rFont val="Tahoma"/>
            <family val="0"/>
          </rPr>
          <t>2009</t>
        </r>
      </text>
    </comment>
    <comment ref="A149" authorId="0">
      <text>
        <r>
          <rPr>
            <b/>
            <sz val="8"/>
            <rFont val="Tahoma"/>
            <family val="0"/>
          </rPr>
          <t>1930</t>
        </r>
      </text>
    </comment>
    <comment ref="B164" authorId="0">
      <text>
        <r>
          <rPr>
            <b/>
            <sz val="8"/>
            <rFont val="Tahoma"/>
            <family val="0"/>
          </rPr>
          <t>2007</t>
        </r>
      </text>
    </comment>
    <comment ref="E123" authorId="0">
      <text>
        <r>
          <rPr>
            <sz val="8"/>
            <rFont val="Tahoma"/>
            <family val="2"/>
          </rPr>
          <t>в переписи было 80% русских, но это явно ошибка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<sst xmlns="http://schemas.openxmlformats.org/spreadsheetml/2006/main" count="861" uniqueCount="550">
  <si>
    <t>Мужчины</t>
  </si>
  <si>
    <t>Женщины</t>
  </si>
  <si>
    <t>Численно преобладающая национальность, в процентах</t>
  </si>
  <si>
    <t>дата</t>
  </si>
  <si>
    <t>8/3/2004</t>
  </si>
  <si>
    <t>время</t>
  </si>
  <si>
    <t>Версия клиента</t>
  </si>
  <si>
    <t>1.1.23-256</t>
  </si>
  <si>
    <t>Версия ИТ</t>
  </si>
  <si>
    <t>Имя пользователя</t>
  </si>
  <si>
    <t>ostrukova</t>
  </si>
  <si>
    <t>Коннект стринг</t>
  </si>
  <si>
    <t>PFU_GKS_MAIN.svod.ru</t>
  </si>
  <si>
    <t>Код отчета</t>
  </si>
  <si>
    <t>02C_A00</t>
  </si>
  <si>
    <t>NT_ID</t>
  </si>
  <si>
    <t>900034740000000000</t>
  </si>
  <si>
    <t>KRS_ID</t>
  </si>
  <si>
    <t>null</t>
  </si>
  <si>
    <t>MN_ID</t>
  </si>
  <si>
    <t>TER_DIM_ID</t>
  </si>
  <si>
    <t>SEX_ID</t>
  </si>
  <si>
    <t>TERDIV_ID</t>
  </si>
  <si>
    <t>TERDIV2_ID</t>
  </si>
  <si>
    <t>Ямало-Ненецкий автономный округ</t>
  </si>
  <si>
    <t xml:space="preserve"> </t>
  </si>
  <si>
    <t>1.1.X12345XX89</t>
  </si>
  <si>
    <t>Все сельское население</t>
  </si>
  <si>
    <t>84180</t>
  </si>
  <si>
    <t>42745</t>
  </si>
  <si>
    <t>41435</t>
  </si>
  <si>
    <t xml:space="preserve">   Сельские населенные пункты, подчиненные администрации г. Салехарда</t>
  </si>
  <si>
    <t>208</t>
  </si>
  <si>
    <t>103</t>
  </si>
  <si>
    <t>105</t>
  </si>
  <si>
    <t xml:space="preserve">      деревня Пельвож</t>
  </si>
  <si>
    <t>ханты</t>
  </si>
  <si>
    <t xml:space="preserve">   Сельские населенные пункты, подчиненные администрации г. Лабытнанги</t>
  </si>
  <si>
    <t>29</t>
  </si>
  <si>
    <t>15</t>
  </si>
  <si>
    <t>14</t>
  </si>
  <si>
    <t xml:space="preserve">      посёлок Обской</t>
  </si>
  <si>
    <t>26</t>
  </si>
  <si>
    <t>13</t>
  </si>
  <si>
    <t>русские</t>
  </si>
  <si>
    <t xml:space="preserve">      посёлок Октябрьский</t>
  </si>
  <si>
    <t>3</t>
  </si>
  <si>
    <t>2</t>
  </si>
  <si>
    <t>1</t>
  </si>
  <si>
    <t>изьватас</t>
  </si>
  <si>
    <t xml:space="preserve">   Сельские населенные пункты, подчиненные администрации пгт Харп</t>
  </si>
  <si>
    <t>588</t>
  </si>
  <si>
    <t>318</t>
  </si>
  <si>
    <t>270</t>
  </si>
  <si>
    <t xml:space="preserve">     посёлок Полярный Урал</t>
  </si>
  <si>
    <t>8</t>
  </si>
  <si>
    <t>5</t>
  </si>
  <si>
    <t xml:space="preserve">     посёлок Полярный</t>
  </si>
  <si>
    <t>521</t>
  </si>
  <si>
    <t>279</t>
  </si>
  <si>
    <t>242</t>
  </si>
  <si>
    <t xml:space="preserve">     посёлок Собь</t>
  </si>
  <si>
    <t>59</t>
  </si>
  <si>
    <t>36</t>
  </si>
  <si>
    <t>23</t>
  </si>
  <si>
    <t xml:space="preserve">   Сельсоветы, подчиненные администрации г. Ноябрьска</t>
  </si>
  <si>
    <t xml:space="preserve">      Вынгапуровский сельсовет</t>
  </si>
  <si>
    <t>6509</t>
  </si>
  <si>
    <t>3361</t>
  </si>
  <si>
    <t>3148</t>
  </si>
  <si>
    <t xml:space="preserve">         посёлок Вынгапуровский</t>
  </si>
  <si>
    <t xml:space="preserve">      Холмский сельсовет</t>
  </si>
  <si>
    <t>0</t>
  </si>
  <si>
    <t xml:space="preserve">         посёлок Холмы</t>
  </si>
  <si>
    <t xml:space="preserve">   Красноселькупский район - все сельское население</t>
  </si>
  <si>
    <t>6384</t>
  </si>
  <si>
    <t>3243</t>
  </si>
  <si>
    <t>3141</t>
  </si>
  <si>
    <t xml:space="preserve">      Сельсоветы Красноселькупского района</t>
  </si>
  <si>
    <t xml:space="preserve">         Раттовский сельсовет</t>
  </si>
  <si>
    <t>245</t>
  </si>
  <si>
    <t>140</t>
  </si>
  <si>
    <t xml:space="preserve">            село Ратта</t>
  </si>
  <si>
    <t>селькупы</t>
  </si>
  <si>
    <t xml:space="preserve">         Красноселькупский сельсовет</t>
  </si>
  <si>
    <t>4014</t>
  </si>
  <si>
    <t>2020</t>
  </si>
  <si>
    <t>1994</t>
  </si>
  <si>
    <t xml:space="preserve">            село Красноселькуп</t>
  </si>
  <si>
    <t xml:space="preserve">            село Сидоровск</t>
  </si>
  <si>
    <t xml:space="preserve">            посёлок Часелька</t>
  </si>
  <si>
    <t xml:space="preserve">         Толькинский сельсовет</t>
  </si>
  <si>
    <t>2125</t>
  </si>
  <si>
    <t>1083</t>
  </si>
  <si>
    <t>1042</t>
  </si>
  <si>
    <t xml:space="preserve">            посёлок Толька</t>
  </si>
  <si>
    <t xml:space="preserve">            село Киккиакки</t>
  </si>
  <si>
    <t xml:space="preserve">   Надымский район - все сельское население</t>
  </si>
  <si>
    <t>8849</t>
  </si>
  <si>
    <t>4593</t>
  </si>
  <si>
    <t>4256</t>
  </si>
  <si>
    <t xml:space="preserve">      Сельсоветы Надымского района</t>
  </si>
  <si>
    <t xml:space="preserve">         Кутопьюганский сельсовет</t>
  </si>
  <si>
    <t>897</t>
  </si>
  <si>
    <t>472</t>
  </si>
  <si>
    <t>425</t>
  </si>
  <si>
    <t xml:space="preserve">            посёлок Кутопьюган</t>
  </si>
  <si>
    <t>849</t>
  </si>
  <si>
    <t>449</t>
  </si>
  <si>
    <t>400</t>
  </si>
  <si>
    <t>ненцы</t>
  </si>
  <si>
    <t xml:space="preserve">            село Хоровая</t>
  </si>
  <si>
    <t xml:space="preserve">            село Ярцанги</t>
  </si>
  <si>
    <t>48</t>
  </si>
  <si>
    <t>25</t>
  </si>
  <si>
    <t xml:space="preserve">         Лонгъюганский сельсовет</t>
  </si>
  <si>
    <t>1474</t>
  </si>
  <si>
    <t>766</t>
  </si>
  <si>
    <t>708</t>
  </si>
  <si>
    <t xml:space="preserve">            посёлок Лонгъюган</t>
  </si>
  <si>
    <t xml:space="preserve">         Ныдинский сельсовет</t>
  </si>
  <si>
    <t>1795</t>
  </si>
  <si>
    <t>874</t>
  </si>
  <si>
    <t>921</t>
  </si>
  <si>
    <t xml:space="preserve">            село Ныда</t>
  </si>
  <si>
    <t xml:space="preserve">         Норинский сельсовет</t>
  </si>
  <si>
    <t>455</t>
  </si>
  <si>
    <t>215</t>
  </si>
  <si>
    <t>240</t>
  </si>
  <si>
    <t xml:space="preserve">            посёлок Нори</t>
  </si>
  <si>
    <t xml:space="preserve">         Правохеттинский сельсовет</t>
  </si>
  <si>
    <t>1515</t>
  </si>
  <si>
    <t>834</t>
  </si>
  <si>
    <t>681</t>
  </si>
  <si>
    <t xml:space="preserve">            посёлок Правохеттинский</t>
  </si>
  <si>
    <t xml:space="preserve">         Приозерный сельсовет</t>
  </si>
  <si>
    <t>1355</t>
  </si>
  <si>
    <t>703</t>
  </si>
  <si>
    <t>652</t>
  </si>
  <si>
    <t xml:space="preserve">            посёлок Приозерный</t>
  </si>
  <si>
    <t xml:space="preserve">         Ягельный сельсовет</t>
  </si>
  <si>
    <t>1075</t>
  </si>
  <si>
    <t>535</t>
  </si>
  <si>
    <t>540</t>
  </si>
  <si>
    <t xml:space="preserve">            посёлок Ягельный</t>
  </si>
  <si>
    <t xml:space="preserve">         Ямбургский сельсовет</t>
  </si>
  <si>
    <t>283</t>
  </si>
  <si>
    <t>194</t>
  </si>
  <si>
    <t>89</t>
  </si>
  <si>
    <t xml:space="preserve">            посёлок Ямбург</t>
  </si>
  <si>
    <t>национальность не указана</t>
  </si>
  <si>
    <t xml:space="preserve">   Приуральский район - все сельское население</t>
  </si>
  <si>
    <t>7680</t>
  </si>
  <si>
    <t>3771</t>
  </si>
  <si>
    <t>3909</t>
  </si>
  <si>
    <t xml:space="preserve">      Сельсоветы Приуральского района</t>
  </si>
  <si>
    <t xml:space="preserve">         Аксарковский сельсовет</t>
  </si>
  <si>
    <t>2829</t>
  </si>
  <si>
    <t>1350</t>
  </si>
  <si>
    <t>1479</t>
  </si>
  <si>
    <t xml:space="preserve">            посёлок Аксарка</t>
  </si>
  <si>
    <t>2569</t>
  </si>
  <si>
    <t>1218</t>
  </si>
  <si>
    <t>1351</t>
  </si>
  <si>
    <t xml:space="preserve">            деревня Товопогол</t>
  </si>
  <si>
    <t>167</t>
  </si>
  <si>
    <t>78</t>
  </si>
  <si>
    <t xml:space="preserve">            деревня Ямбура</t>
  </si>
  <si>
    <t>93</t>
  </si>
  <si>
    <t>43</t>
  </si>
  <si>
    <t>50</t>
  </si>
  <si>
    <t xml:space="preserve">         Байдарацкий сельсовет</t>
  </si>
  <si>
    <t>1521</t>
  </si>
  <si>
    <t>782</t>
  </si>
  <si>
    <t>739</t>
  </si>
  <si>
    <t xml:space="preserve">            деревня Щучье</t>
  </si>
  <si>
    <t>1345</t>
  </si>
  <si>
    <t>699</t>
  </si>
  <si>
    <t>646</t>
  </si>
  <si>
    <t xml:space="preserve">            деревня Лаборовая</t>
  </si>
  <si>
    <t>176</t>
  </si>
  <si>
    <t>83</t>
  </si>
  <si>
    <t xml:space="preserve">            деревня Яроно</t>
  </si>
  <si>
    <t xml:space="preserve">         Зеленоярский сельсовет</t>
  </si>
  <si>
    <t>258</t>
  </si>
  <si>
    <t>127</t>
  </si>
  <si>
    <t>131</t>
  </si>
  <si>
    <t xml:space="preserve">            деревня Зеленый Яр</t>
  </si>
  <si>
    <t xml:space="preserve">         Катровожский сельсовет</t>
  </si>
  <si>
    <t>824</t>
  </si>
  <si>
    <t>430</t>
  </si>
  <si>
    <t>394</t>
  </si>
  <si>
    <t xml:space="preserve">            село Катровож</t>
  </si>
  <si>
    <t xml:space="preserve">         Белоярский сельсовет</t>
  </si>
  <si>
    <t>1487</t>
  </si>
  <si>
    <t>695</t>
  </si>
  <si>
    <t>792</t>
  </si>
  <si>
    <t xml:space="preserve">            посёлок Белоярск</t>
  </si>
  <si>
    <t xml:space="preserve">         Харсаимский сельсовет</t>
  </si>
  <si>
    <t>761</t>
  </si>
  <si>
    <t>387</t>
  </si>
  <si>
    <t>374</t>
  </si>
  <si>
    <t xml:space="preserve">            село Харсаим</t>
  </si>
  <si>
    <t>554</t>
  </si>
  <si>
    <t>282</t>
  </si>
  <si>
    <t>272</t>
  </si>
  <si>
    <t xml:space="preserve">            деревня Вылпосл</t>
  </si>
  <si>
    <t>69</t>
  </si>
  <si>
    <t>33</t>
  </si>
  <si>
    <t xml:space="preserve">            деревня Горнокнязевск</t>
  </si>
  <si>
    <t>108</t>
  </si>
  <si>
    <t>58</t>
  </si>
  <si>
    <t xml:space="preserve">            деревня Ишлех</t>
  </si>
  <si>
    <t xml:space="preserve">            деревня Халасьпугор</t>
  </si>
  <si>
    <t>30</t>
  </si>
  <si>
    <t>19</t>
  </si>
  <si>
    <t>11</t>
  </si>
  <si>
    <t>19821</t>
  </si>
  <si>
    <t>10390</t>
  </si>
  <si>
    <t>9431</t>
  </si>
  <si>
    <t xml:space="preserve">      Сельские населенные пункты, подчиненные администрации пгт Тарко-Сале</t>
  </si>
  <si>
    <t>704</t>
  </si>
  <si>
    <t>354</t>
  </si>
  <si>
    <t>350</t>
  </si>
  <si>
    <t xml:space="preserve">         деревня Харампур</t>
  </si>
  <si>
    <t xml:space="preserve">      Сельсоветы Пуровского района</t>
  </si>
  <si>
    <t>19117</t>
  </si>
  <si>
    <t>10036</t>
  </si>
  <si>
    <t>9081</t>
  </si>
  <si>
    <t xml:space="preserve">         Халесовинский сельсовет</t>
  </si>
  <si>
    <t>815</t>
  </si>
  <si>
    <t>405</t>
  </si>
  <si>
    <t>410</t>
  </si>
  <si>
    <t xml:space="preserve">            село Халясавэй</t>
  </si>
  <si>
    <t>651</t>
  </si>
  <si>
    <t>333</t>
  </si>
  <si>
    <t xml:space="preserve">            село Толька</t>
  </si>
  <si>
    <t>164</t>
  </si>
  <si>
    <t>87</t>
  </si>
  <si>
    <t>77</t>
  </si>
  <si>
    <t xml:space="preserve">         Самбургский сельсовет</t>
  </si>
  <si>
    <t>1665</t>
  </si>
  <si>
    <t>802</t>
  </si>
  <si>
    <t>863</t>
  </si>
  <si>
    <t xml:space="preserve">            село Самбург</t>
  </si>
  <si>
    <t xml:space="preserve">         Пуровский сельсовет</t>
  </si>
  <si>
    <t>2942</t>
  </si>
  <si>
    <t>1477</t>
  </si>
  <si>
    <t>1465</t>
  </si>
  <si>
    <t xml:space="preserve">            посёлок Пуровск</t>
  </si>
  <si>
    <t>2365</t>
  </si>
  <si>
    <t>1195</t>
  </si>
  <si>
    <t>1170</t>
  </si>
  <si>
    <t xml:space="preserve">            посёлок Сывдарма</t>
  </si>
  <si>
    <t>577</t>
  </si>
  <si>
    <t>295</t>
  </si>
  <si>
    <t xml:space="preserve">         Пурпейский сельсовет</t>
  </si>
  <si>
    <t>9074</t>
  </si>
  <si>
    <t>4997</t>
  </si>
  <si>
    <t>4077</t>
  </si>
  <si>
    <t xml:space="preserve">            посёлок Пурпе</t>
  </si>
  <si>
    <t xml:space="preserve">         Ханымейский сельсовет</t>
  </si>
  <si>
    <t>4621</t>
  </si>
  <si>
    <t>2355</t>
  </si>
  <si>
    <t>2266</t>
  </si>
  <si>
    <t xml:space="preserve">            посёлок Ханымей</t>
  </si>
  <si>
    <t xml:space="preserve">   Тазовский район - все сельское население</t>
  </si>
  <si>
    <t>9635</t>
  </si>
  <si>
    <t>4864</t>
  </si>
  <si>
    <t>4771</t>
  </si>
  <si>
    <t xml:space="preserve">      Сельские населенные пункты, подчиненные администрации пгт Тазовский</t>
  </si>
  <si>
    <t>832</t>
  </si>
  <si>
    <t>402</t>
  </si>
  <si>
    <t xml:space="preserve">         деревня Мессо</t>
  </si>
  <si>
    <t>626</t>
  </si>
  <si>
    <t>323</t>
  </si>
  <si>
    <t>303</t>
  </si>
  <si>
    <t xml:space="preserve">         село Тибейсале</t>
  </si>
  <si>
    <t>206</t>
  </si>
  <si>
    <t>107</t>
  </si>
  <si>
    <t>99</t>
  </si>
  <si>
    <t xml:space="preserve">      Сельсоветы Тазовского района</t>
  </si>
  <si>
    <t>8803</t>
  </si>
  <si>
    <t>4434</t>
  </si>
  <si>
    <t>4369</t>
  </si>
  <si>
    <t xml:space="preserve">         Антипаютинский сельсовет</t>
  </si>
  <si>
    <t>2439</t>
  </si>
  <si>
    <t>1194</t>
  </si>
  <si>
    <t>1245</t>
  </si>
  <si>
    <t xml:space="preserve">            посёлок Антипаюта</t>
  </si>
  <si>
    <t xml:space="preserve">            деревня Напалково</t>
  </si>
  <si>
    <t xml:space="preserve">            село Тадебяяха</t>
  </si>
  <si>
    <t xml:space="preserve">         Газсалинский сельсовет</t>
  </si>
  <si>
    <t>2146</t>
  </si>
  <si>
    <t>1114</t>
  </si>
  <si>
    <t>1032</t>
  </si>
  <si>
    <t xml:space="preserve">            посёлок Газсале</t>
  </si>
  <si>
    <t xml:space="preserve">         Гыданский сельсовет</t>
  </si>
  <si>
    <t>3075</t>
  </si>
  <si>
    <t>1542</t>
  </si>
  <si>
    <t>1533</t>
  </si>
  <si>
    <t xml:space="preserve">            посёлок Гыда</t>
  </si>
  <si>
    <t>2436</t>
  </si>
  <si>
    <t>1205</t>
  </si>
  <si>
    <t>1231</t>
  </si>
  <si>
    <t xml:space="preserve">            деревня Матюйсале</t>
  </si>
  <si>
    <t>463</t>
  </si>
  <si>
    <t>221</t>
  </si>
  <si>
    <t xml:space="preserve">            деревня Юрибей</t>
  </si>
  <si>
    <t>95</t>
  </si>
  <si>
    <t>81</t>
  </si>
  <si>
    <t xml:space="preserve">         Находкинский сельсовет</t>
  </si>
  <si>
    <t>1143</t>
  </si>
  <si>
    <t>584</t>
  </si>
  <si>
    <t>559</t>
  </si>
  <si>
    <t xml:space="preserve">            посёлок Находка</t>
  </si>
  <si>
    <t xml:space="preserve">   Шурышкарский район - все сельское население</t>
  </si>
  <si>
    <t>9559</t>
  </si>
  <si>
    <t>4744</t>
  </si>
  <si>
    <t>4815</t>
  </si>
  <si>
    <t xml:space="preserve">      Сельсоветы Шурышкарского района</t>
  </si>
  <si>
    <t xml:space="preserve">         Азовский сельсовет</t>
  </si>
  <si>
    <t>474</t>
  </si>
  <si>
    <t>243</t>
  </si>
  <si>
    <t>231</t>
  </si>
  <si>
    <t xml:space="preserve">            село Азовы</t>
  </si>
  <si>
    <t>411</t>
  </si>
  <si>
    <t>202</t>
  </si>
  <si>
    <t>209</t>
  </si>
  <si>
    <t xml:space="preserve">            село Ильягорт</t>
  </si>
  <si>
    <t>7</t>
  </si>
  <si>
    <t xml:space="preserve">            село Ишвары</t>
  </si>
  <si>
    <t>12</t>
  </si>
  <si>
    <t xml:space="preserve">            село Карвожгорт</t>
  </si>
  <si>
    <t xml:space="preserve">            деревня Пословы</t>
  </si>
  <si>
    <t>39</t>
  </si>
  <si>
    <t xml:space="preserve">         Восяховский сельсовет</t>
  </si>
  <si>
    <t>302</t>
  </si>
  <si>
    <t xml:space="preserve">            село Восяхово</t>
  </si>
  <si>
    <t>409</t>
  </si>
  <si>
    <t>200</t>
  </si>
  <si>
    <t>32</t>
  </si>
  <si>
    <t xml:space="preserve">            деревня Усть-Войкары</t>
  </si>
  <si>
    <t>117</t>
  </si>
  <si>
    <t>61</t>
  </si>
  <si>
    <t>56</t>
  </si>
  <si>
    <t xml:space="preserve">         Горковский сельсовет</t>
  </si>
  <si>
    <t>1857</t>
  </si>
  <si>
    <t>905</t>
  </si>
  <si>
    <t>952</t>
  </si>
  <si>
    <t xml:space="preserve">            посёлок Горки</t>
  </si>
  <si>
    <t>1808</t>
  </si>
  <si>
    <t>880</t>
  </si>
  <si>
    <t>928</t>
  </si>
  <si>
    <t xml:space="preserve">            деревня Кушеват</t>
  </si>
  <si>
    <t>49</t>
  </si>
  <si>
    <t>24</t>
  </si>
  <si>
    <t xml:space="preserve">         Лопхаринский сельсовет</t>
  </si>
  <si>
    <t>581</t>
  </si>
  <si>
    <t>290</t>
  </si>
  <si>
    <t>291</t>
  </si>
  <si>
    <t xml:space="preserve">            село Лопхари</t>
  </si>
  <si>
    <t>461</t>
  </si>
  <si>
    <t>229</t>
  </si>
  <si>
    <t>232</t>
  </si>
  <si>
    <t xml:space="preserve">            деревня Казым-Мыс</t>
  </si>
  <si>
    <t>92</t>
  </si>
  <si>
    <t>46</t>
  </si>
  <si>
    <t xml:space="preserve">            деревня Сорымлогась</t>
  </si>
  <si>
    <t xml:space="preserve">            село Сангымгорт</t>
  </si>
  <si>
    <t>28</t>
  </si>
  <si>
    <t xml:space="preserve">         Мужевский сельсовет</t>
  </si>
  <si>
    <t>3292</t>
  </si>
  <si>
    <t>1576</t>
  </si>
  <si>
    <t>1716</t>
  </si>
  <si>
    <t xml:space="preserve">            село Мужи</t>
  </si>
  <si>
    <t>3200</t>
  </si>
  <si>
    <t>1525</t>
  </si>
  <si>
    <t>1675</t>
  </si>
  <si>
    <t>коми (с родным языком коми)</t>
  </si>
  <si>
    <t xml:space="preserve">            село Анжигорт</t>
  </si>
  <si>
    <t>20</t>
  </si>
  <si>
    <t xml:space="preserve">            село Новый Киеват</t>
  </si>
  <si>
    <t xml:space="preserve">         Питлярский сельсовет</t>
  </si>
  <si>
    <t>538</t>
  </si>
  <si>
    <t>284</t>
  </si>
  <si>
    <t>254</t>
  </si>
  <si>
    <t xml:space="preserve">            село Питляр</t>
  </si>
  <si>
    <t xml:space="preserve">         Овгортский сельсовет</t>
  </si>
  <si>
    <t>690</t>
  </si>
  <si>
    <t>660</t>
  </si>
  <si>
    <t xml:space="preserve">            село Овгорт</t>
  </si>
  <si>
    <t>904</t>
  </si>
  <si>
    <t>453</t>
  </si>
  <si>
    <t>451</t>
  </si>
  <si>
    <t>10</t>
  </si>
  <si>
    <t>9</t>
  </si>
  <si>
    <t xml:space="preserve">            село Нымвожгорт</t>
  </si>
  <si>
    <t>16</t>
  </si>
  <si>
    <t xml:space="preserve">            деревня Тильтим</t>
  </si>
  <si>
    <t>116</t>
  </si>
  <si>
    <t>55</t>
  </si>
  <si>
    <t xml:space="preserve">            деревня Ямгорт</t>
  </si>
  <si>
    <t>246</t>
  </si>
  <si>
    <t>115</t>
  </si>
  <si>
    <t xml:space="preserve">         Шурышкарский сельсовет</t>
  </si>
  <si>
    <t>883</t>
  </si>
  <si>
    <t>454</t>
  </si>
  <si>
    <t>429</t>
  </si>
  <si>
    <t xml:space="preserve">            село Шурышкары</t>
  </si>
  <si>
    <t>818</t>
  </si>
  <si>
    <t>388</t>
  </si>
  <si>
    <t xml:space="preserve">            деревня Порысьгорт</t>
  </si>
  <si>
    <t>65</t>
  </si>
  <si>
    <t>41</t>
  </si>
  <si>
    <t xml:space="preserve">   Ямальский район - все сельское население</t>
  </si>
  <si>
    <t>14918</t>
  </si>
  <si>
    <t>7343</t>
  </si>
  <si>
    <t>7575</t>
  </si>
  <si>
    <t xml:space="preserve">      Сельсоветы Ямальского района</t>
  </si>
  <si>
    <t xml:space="preserve">         Мыскаменский сельсовет</t>
  </si>
  <si>
    <t>2403</t>
  </si>
  <si>
    <t>1281</t>
  </si>
  <si>
    <t>1122</t>
  </si>
  <si>
    <t xml:space="preserve">            посёлок Мыс-Каменный</t>
  </si>
  <si>
    <t>2265</t>
  </si>
  <si>
    <t>1060</t>
  </si>
  <si>
    <t xml:space="preserve">            деревня Яптиксале</t>
  </si>
  <si>
    <t>138</t>
  </si>
  <si>
    <t>76</t>
  </si>
  <si>
    <t>62</t>
  </si>
  <si>
    <t xml:space="preserve">         Панаевский сельсовет</t>
  </si>
  <si>
    <t>1951</t>
  </si>
  <si>
    <t>981</t>
  </si>
  <si>
    <t>970</t>
  </si>
  <si>
    <t xml:space="preserve">            посёлок Панаевск</t>
  </si>
  <si>
    <t xml:space="preserve">         Сеяхинский сельсовет</t>
  </si>
  <si>
    <t>2337</t>
  </si>
  <si>
    <t>1168</t>
  </si>
  <si>
    <t>1169</t>
  </si>
  <si>
    <t xml:space="preserve">            посёлок Сеяха</t>
  </si>
  <si>
    <t>2318</t>
  </si>
  <si>
    <t>1152</t>
  </si>
  <si>
    <t>1166</t>
  </si>
  <si>
    <t xml:space="preserve">            посёлок Дровяной</t>
  </si>
  <si>
    <t xml:space="preserve">            село Мордыяха</t>
  </si>
  <si>
    <t xml:space="preserve">            посёлок Сабетта</t>
  </si>
  <si>
    <t xml:space="preserve">            посёлок Тамбей</t>
  </si>
  <si>
    <t xml:space="preserve">         Салемальский сельсовет</t>
  </si>
  <si>
    <t>1003</t>
  </si>
  <si>
    <t>482</t>
  </si>
  <si>
    <t xml:space="preserve">            посёлок Салемал</t>
  </si>
  <si>
    <t xml:space="preserve">         Новопортовский сельсовет</t>
  </si>
  <si>
    <t>1932</t>
  </si>
  <si>
    <t>918</t>
  </si>
  <si>
    <t>1014</t>
  </si>
  <si>
    <t xml:space="preserve">            посёлок Новый Порт</t>
  </si>
  <si>
    <t xml:space="preserve">            село Моррасале</t>
  </si>
  <si>
    <t xml:space="preserve">            село Таркосале</t>
  </si>
  <si>
    <t xml:space="preserve">            деревня Усть-Юрибей</t>
  </si>
  <si>
    <t xml:space="preserve">         Яр-Салинский сельсовет</t>
  </si>
  <si>
    <t>5292</t>
  </si>
  <si>
    <t>2513</t>
  </si>
  <si>
    <t>2779</t>
  </si>
  <si>
    <t xml:space="preserve">            село Яр-Сале</t>
  </si>
  <si>
    <t>4872</t>
  </si>
  <si>
    <t>2291</t>
  </si>
  <si>
    <t>2581</t>
  </si>
  <si>
    <t xml:space="preserve">            деревня Сунэйсале</t>
  </si>
  <si>
    <t>404</t>
  </si>
  <si>
    <t>213</t>
  </si>
  <si>
    <t>191</t>
  </si>
  <si>
    <t xml:space="preserve">            село Порсыяха</t>
  </si>
  <si>
    <t xml:space="preserve">      гп Уренгой</t>
  </si>
  <si>
    <t xml:space="preserve">      пгт Тарко-Сале</t>
  </si>
  <si>
    <t>%</t>
  </si>
  <si>
    <t xml:space="preserve">            село Вершина-Войкар(ы)</t>
  </si>
  <si>
    <t>2002, численность</t>
  </si>
  <si>
    <t>русские- 54%, ханты – 24%, коми – 11%</t>
  </si>
  <si>
    <t>Куноватский национальный совет (первоначальное название) образован 27 июля 1944 года, входил в состав Омской области</t>
  </si>
  <si>
    <t>ханты – 549 чел., русские – 77 чел., коми – 34 чел., небольшое количество ненцы и манси</t>
  </si>
  <si>
    <t>1520, из них 1168 – ханты</t>
  </si>
  <si>
    <t xml:space="preserve">            село Евыргорт (Евригорт)</t>
  </si>
  <si>
    <t xml:space="preserve">            ?? Вытвожгорт, Ловсанхом, Хорпунгорт, Мувгорт</t>
  </si>
  <si>
    <t>592 ч., в т.ч.: ханты - 67%, русские - 24 %, коми – 7%.</t>
  </si>
  <si>
    <t xml:space="preserve">            деревня Унсельгорт (Унсыльгорт)</t>
  </si>
  <si>
    <t>в Мужах: ижемцы  – 102 ч. (1883 г),  1919 ч. (1917 г), ненцы - 20 ч. (1897)</t>
  </si>
  <si>
    <t xml:space="preserve">   с. Новый Киеват, с.Старый Киеват, с. Анжигорт, д.Ханты- Мужи, с.Восяхово, с. Войкары, с.В.Войкары, маленькие хантыйские горты</t>
  </si>
  <si>
    <t>Шурышкарский район</t>
  </si>
  <si>
    <t>Азербайджанцы</t>
  </si>
  <si>
    <t>Армяне</t>
  </si>
  <si>
    <t>Башкиры</t>
  </si>
  <si>
    <t>Белорусы</t>
  </si>
  <si>
    <t>Болгары</t>
  </si>
  <si>
    <t>Греки</t>
  </si>
  <si>
    <t>Даргинцы</t>
  </si>
  <si>
    <t>Евреи</t>
  </si>
  <si>
    <t>Казахи</t>
  </si>
  <si>
    <t>Калмыки</t>
  </si>
  <si>
    <t>Карачаевцы</t>
  </si>
  <si>
    <t>Киргизы</t>
  </si>
  <si>
    <t>Коми</t>
  </si>
  <si>
    <t xml:space="preserve">   Коми-ижемцы</t>
  </si>
  <si>
    <t>Коми-пермяки</t>
  </si>
  <si>
    <t>Кумыки</t>
  </si>
  <si>
    <t>Латыши</t>
  </si>
  <si>
    <t>Лезгины</t>
  </si>
  <si>
    <t>Манси</t>
  </si>
  <si>
    <t>Марийцы</t>
  </si>
  <si>
    <t>Молдаване</t>
  </si>
  <si>
    <t>Мордва</t>
  </si>
  <si>
    <t>Немцы</t>
  </si>
  <si>
    <t>Ненцы</t>
  </si>
  <si>
    <t>Осетины</t>
  </si>
  <si>
    <t>Поляки</t>
  </si>
  <si>
    <t>Русские</t>
  </si>
  <si>
    <t>Селькупы</t>
  </si>
  <si>
    <t>Таджики</t>
  </si>
  <si>
    <t>Татары</t>
  </si>
  <si>
    <t>Туркмены</t>
  </si>
  <si>
    <t>Удмурты</t>
  </si>
  <si>
    <t>Узбеки</t>
  </si>
  <si>
    <t>Украинцы</t>
  </si>
  <si>
    <t>Финны</t>
  </si>
  <si>
    <t>Ханты</t>
  </si>
  <si>
    <t>Чеченцы</t>
  </si>
  <si>
    <t>Чуваши</t>
  </si>
  <si>
    <t>Эвенки</t>
  </si>
  <si>
    <t>Эстонцы</t>
  </si>
  <si>
    <t>Лица других национальностей (не перечисленных выше)</t>
  </si>
  <si>
    <t>Лица, не указавшие национальность в переписном листе</t>
  </si>
  <si>
    <t xml:space="preserve">            деревня Лохподгорт</t>
  </si>
  <si>
    <t xml:space="preserve">            деревня Хошгорт (Хашгорт)</t>
  </si>
  <si>
    <t xml:space="preserve">            деревня Ханты-Мужи</t>
  </si>
  <si>
    <t xml:space="preserve">            село Оволынгорт</t>
  </si>
  <si>
    <t>% мнс (2007)</t>
  </si>
  <si>
    <t>3622 ч.: русские- 982 , коми-1357 , ханты- 895, ненцы-85, манси-22, селькупы-4, прочие-277.</t>
  </si>
  <si>
    <t>ханты в нехантыйских нп</t>
  </si>
  <si>
    <t>коми</t>
  </si>
  <si>
    <t>631: русские - 51, коми – 199, ханты – 354, ненцы – 7, прочие – 20</t>
  </si>
  <si>
    <t>Пуровский р-н</t>
  </si>
  <si>
    <t xml:space="preserve">            Мангазея</t>
  </si>
  <si>
    <t>примеч</t>
  </si>
  <si>
    <t>44 ч (2004), в т.ч. селькупов 38, ханты-4, ненца 2. В 2010 - 30 ч.</t>
  </si>
  <si>
    <t xml:space="preserve">Кикиакки </t>
  </si>
  <si>
    <t>др. названия</t>
  </si>
  <si>
    <t>225 ч. (2004), в т.ч. селькупы 149, эвенки 24, кет 1. В 2010 - 234 ч.</t>
  </si>
  <si>
    <t>Руины поселения XVII века. af1461.livejournal.com/66911.html</t>
  </si>
  <si>
    <t xml:space="preserve">ненецк. Тахаравыхард – «Разрушенный город». </t>
  </si>
  <si>
    <t>20398 ч.(2010). 20238 ч (2004г), в т.ч. ненцев 1024, хантов 116, селькупов 156, манси 31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</si>
</sst>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10"/>
      <name val="Arial Cyr"/>
      <family val="0"/>
    </font>
    <font>
      <sz val="10"/>
      <color indexed="16"/>
      <name val="Arial"/>
      <family val="2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21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6" fillId="4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6" fillId="2" borderId="1" xfId="0" applyFont="1" applyFill="1" applyBorder="1" applyAlignment="1">
      <alignment horizontal="right"/>
    </xf>
    <xf numFmtId="9" fontId="0" fillId="0" borderId="0" xfId="19" applyAlignment="1">
      <alignment/>
    </xf>
    <xf numFmtId="0" fontId="0" fillId="5" borderId="0" xfId="0" applyFill="1" applyAlignment="1">
      <alignment/>
    </xf>
    <xf numFmtId="9" fontId="0" fillId="5" borderId="0" xfId="19" applyFill="1" applyAlignment="1">
      <alignment/>
    </xf>
    <xf numFmtId="0" fontId="0" fillId="6" borderId="0" xfId="0" applyFill="1" applyAlignment="1">
      <alignment/>
    </xf>
    <xf numFmtId="9" fontId="0" fillId="6" borderId="0" xfId="19" applyFill="1" applyAlignment="1">
      <alignment/>
    </xf>
    <xf numFmtId="1" fontId="6" fillId="6" borderId="0" xfId="0" applyNumberFormat="1" applyFont="1" applyFill="1" applyAlignment="1">
      <alignment horizontal="right"/>
    </xf>
    <xf numFmtId="9" fontId="6" fillId="2" borderId="1" xfId="19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9" fontId="6" fillId="7" borderId="1" xfId="19" applyFont="1" applyFill="1" applyBorder="1" applyAlignment="1">
      <alignment horizontal="right"/>
    </xf>
    <xf numFmtId="0" fontId="6" fillId="7" borderId="1" xfId="0" applyFont="1" applyFill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wrapText="1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" fontId="6" fillId="0" borderId="0" xfId="0" applyNumberFormat="1" applyFont="1" applyAlignment="1">
      <alignment horizontal="left"/>
    </xf>
    <xf numFmtId="0" fontId="6" fillId="5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9" fontId="6" fillId="0" borderId="0" xfId="19" applyFont="1" applyBorder="1" applyAlignment="1">
      <alignment horizontal="left"/>
    </xf>
    <xf numFmtId="9" fontId="6" fillId="6" borderId="0" xfId="19" applyFont="1" applyFill="1" applyBorder="1" applyAlignment="1">
      <alignment horizontal="left"/>
    </xf>
    <xf numFmtId="1" fontId="6" fillId="6" borderId="0" xfId="19" applyNumberFormat="1" applyFont="1" applyFill="1" applyBorder="1" applyAlignment="1">
      <alignment horizontal="left"/>
    </xf>
    <xf numFmtId="1" fontId="6" fillId="7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7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90"/>
  <sheetViews>
    <sheetView tabSelected="1" workbookViewId="0" topLeftCell="A1">
      <pane ySplit="1" topLeftCell="BM63" activePane="bottomLeft" state="frozen"/>
      <selection pane="topLeft" activeCell="A1" sqref="A1"/>
      <selection pane="bottomLeft" activeCell="J66" sqref="J66"/>
    </sheetView>
  </sheetViews>
  <sheetFormatPr defaultColWidth="9.00390625" defaultRowHeight="12.75"/>
  <cols>
    <col min="1" max="1" width="44.75390625" style="10" customWidth="1"/>
    <col min="2" max="2" width="8.125" style="3" customWidth="1"/>
    <col min="3" max="3" width="10.625" style="3" hidden="1" customWidth="1"/>
    <col min="4" max="4" width="13.75390625" style="3" hidden="1" customWidth="1"/>
    <col min="5" max="5" width="12.625" style="3" customWidth="1"/>
    <col min="6" max="6" width="4.875" style="3" customWidth="1"/>
    <col min="7" max="7" width="8.125" style="14" customWidth="1"/>
    <col min="8" max="8" width="8.75390625" style="14" customWidth="1"/>
    <col min="9" max="9" width="9.125" style="14" customWidth="1"/>
    <col min="10" max="10" width="19.25390625" style="51" customWidth="1"/>
    <col min="11" max="11" width="8.375" style="3" customWidth="1"/>
    <col min="12" max="18" width="26.875" style="3" customWidth="1"/>
    <col min="19" max="23" width="26.875" style="4" customWidth="1"/>
    <col min="24" max="16384" width="9.125" style="4" customWidth="1"/>
  </cols>
  <sheetData>
    <row r="1" spans="1:10" ht="13.5" customHeight="1">
      <c r="A1" s="15" t="s">
        <v>24</v>
      </c>
      <c r="B1" s="35" t="s">
        <v>477</v>
      </c>
      <c r="C1" s="35" t="s">
        <v>0</v>
      </c>
      <c r="D1" s="35" t="s">
        <v>1</v>
      </c>
      <c r="E1" s="36" t="s">
        <v>2</v>
      </c>
      <c r="F1" s="37" t="s">
        <v>475</v>
      </c>
      <c r="G1" s="42" t="s">
        <v>535</v>
      </c>
      <c r="H1" s="14">
        <v>2008</v>
      </c>
      <c r="I1" s="14" t="s">
        <v>542</v>
      </c>
      <c r="J1" s="51" t="s">
        <v>545</v>
      </c>
    </row>
    <row r="2" spans="1:7" ht="12.75">
      <c r="A2" s="5" t="s">
        <v>27</v>
      </c>
      <c r="B2" s="6" t="s">
        <v>28</v>
      </c>
      <c r="C2" s="6" t="s">
        <v>29</v>
      </c>
      <c r="D2" s="6" t="s">
        <v>30</v>
      </c>
      <c r="E2" s="6"/>
      <c r="F2" s="6"/>
      <c r="G2" s="43"/>
    </row>
    <row r="3" spans="1:7" ht="25.5">
      <c r="A3" s="5" t="s">
        <v>31</v>
      </c>
      <c r="B3" s="6" t="s">
        <v>32</v>
      </c>
      <c r="C3" s="6" t="s">
        <v>33</v>
      </c>
      <c r="D3" s="6" t="s">
        <v>34</v>
      </c>
      <c r="E3" s="6"/>
      <c r="F3" s="6"/>
      <c r="G3" s="43"/>
    </row>
    <row r="4" spans="1:7" ht="12.75">
      <c r="A4" s="5" t="s">
        <v>35</v>
      </c>
      <c r="B4" s="6" t="s">
        <v>32</v>
      </c>
      <c r="C4" s="6" t="s">
        <v>33</v>
      </c>
      <c r="D4" s="6" t="s">
        <v>34</v>
      </c>
      <c r="E4" s="6" t="s">
        <v>36</v>
      </c>
      <c r="F4" s="6">
        <v>84</v>
      </c>
      <c r="G4" s="43"/>
    </row>
    <row r="5" spans="1:7" ht="25.5">
      <c r="A5" s="5" t="s">
        <v>37</v>
      </c>
      <c r="B5" s="6" t="s">
        <v>38</v>
      </c>
      <c r="C5" s="6" t="s">
        <v>39</v>
      </c>
      <c r="D5" s="6" t="s">
        <v>40</v>
      </c>
      <c r="E5" s="6"/>
      <c r="F5" s="6"/>
      <c r="G5" s="43"/>
    </row>
    <row r="6" spans="1:7" ht="12.75">
      <c r="A6" s="5" t="s">
        <v>41</v>
      </c>
      <c r="B6" s="6" t="s">
        <v>42</v>
      </c>
      <c r="C6" s="6" t="s">
        <v>43</v>
      </c>
      <c r="D6" s="6" t="s">
        <v>43</v>
      </c>
      <c r="E6" s="6" t="s">
        <v>44</v>
      </c>
      <c r="F6" s="6">
        <v>92</v>
      </c>
      <c r="G6" s="43"/>
    </row>
    <row r="7" spans="1:7" ht="12.75">
      <c r="A7" s="5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>
        <v>100</v>
      </c>
      <c r="G7" s="43"/>
    </row>
    <row r="8" spans="1:7" ht="25.5">
      <c r="A8" s="5" t="s">
        <v>50</v>
      </c>
      <c r="B8" s="6" t="s">
        <v>51</v>
      </c>
      <c r="C8" s="6" t="s">
        <v>52</v>
      </c>
      <c r="D8" s="6" t="s">
        <v>53</v>
      </c>
      <c r="E8" s="6"/>
      <c r="F8" s="6"/>
      <c r="G8" s="43"/>
    </row>
    <row r="9" spans="1:7" ht="12.75">
      <c r="A9" s="5" t="s">
        <v>54</v>
      </c>
      <c r="B9" s="6" t="s">
        <v>55</v>
      </c>
      <c r="C9" s="6" t="s">
        <v>46</v>
      </c>
      <c r="D9" s="6" t="s">
        <v>56</v>
      </c>
      <c r="E9" s="6" t="s">
        <v>44</v>
      </c>
      <c r="F9" s="6">
        <v>75</v>
      </c>
      <c r="G9" s="43"/>
    </row>
    <row r="10" spans="1:7" ht="12.75">
      <c r="A10" s="5" t="s">
        <v>57</v>
      </c>
      <c r="B10" s="6" t="s">
        <v>58</v>
      </c>
      <c r="C10" s="6" t="s">
        <v>59</v>
      </c>
      <c r="D10" s="6" t="s">
        <v>60</v>
      </c>
      <c r="E10" s="6" t="s">
        <v>44</v>
      </c>
      <c r="F10" s="6">
        <v>66</v>
      </c>
      <c r="G10" s="43"/>
    </row>
    <row r="11" spans="1:7" ht="12.75">
      <c r="A11" s="5" t="s">
        <v>61</v>
      </c>
      <c r="B11" s="6" t="s">
        <v>62</v>
      </c>
      <c r="C11" s="6" t="s">
        <v>63</v>
      </c>
      <c r="D11" s="6" t="s">
        <v>64</v>
      </c>
      <c r="E11" s="6" t="s">
        <v>44</v>
      </c>
      <c r="F11" s="6">
        <v>76</v>
      </c>
      <c r="G11" s="43"/>
    </row>
    <row r="12" spans="1:7" ht="25.5">
      <c r="A12" s="7" t="s">
        <v>65</v>
      </c>
      <c r="B12" s="6"/>
      <c r="C12" s="6"/>
      <c r="D12" s="6"/>
      <c r="E12" s="6"/>
      <c r="F12" s="6"/>
      <c r="G12" s="43"/>
    </row>
    <row r="13" spans="1:7" ht="12.75">
      <c r="A13" s="5" t="s">
        <v>66</v>
      </c>
      <c r="B13" s="6" t="s">
        <v>67</v>
      </c>
      <c r="C13" s="6" t="s">
        <v>68</v>
      </c>
      <c r="D13" s="6" t="s">
        <v>69</v>
      </c>
      <c r="E13" s="6"/>
      <c r="F13" s="6"/>
      <c r="G13" s="43"/>
    </row>
    <row r="14" spans="1:7" ht="12.75">
      <c r="A14" s="8" t="s">
        <v>70</v>
      </c>
      <c r="B14" s="6" t="s">
        <v>67</v>
      </c>
      <c r="C14" s="6" t="s">
        <v>68</v>
      </c>
      <c r="D14" s="6" t="s">
        <v>69</v>
      </c>
      <c r="E14" s="6" t="s">
        <v>44</v>
      </c>
      <c r="F14" s="6">
        <v>57</v>
      </c>
      <c r="G14" s="43"/>
    </row>
    <row r="15" spans="1:7" ht="12.75">
      <c r="A15" s="5" t="s">
        <v>71</v>
      </c>
      <c r="B15" s="6" t="s">
        <v>72</v>
      </c>
      <c r="C15" s="6" t="s">
        <v>72</v>
      </c>
      <c r="D15" s="6" t="s">
        <v>72</v>
      </c>
      <c r="E15" s="6"/>
      <c r="F15" s="6"/>
      <c r="G15" s="43"/>
    </row>
    <row r="16" spans="1:7" ht="12.75">
      <c r="A16" s="5" t="s">
        <v>73</v>
      </c>
      <c r="B16" s="6" t="s">
        <v>72</v>
      </c>
      <c r="C16" s="6" t="s">
        <v>72</v>
      </c>
      <c r="D16" s="6" t="s">
        <v>72</v>
      </c>
      <c r="E16" s="6"/>
      <c r="F16" s="6"/>
      <c r="G16" s="43"/>
    </row>
    <row r="17" spans="1:7" ht="12.75">
      <c r="A17" s="5" t="s">
        <v>25</v>
      </c>
      <c r="B17" s="6"/>
      <c r="C17" s="6"/>
      <c r="D17" s="6"/>
      <c r="E17" s="6"/>
      <c r="F17" s="6"/>
      <c r="G17" s="43"/>
    </row>
    <row r="18" spans="1:7" ht="25.5">
      <c r="A18" s="7" t="s">
        <v>74</v>
      </c>
      <c r="B18" s="6" t="s">
        <v>75</v>
      </c>
      <c r="C18" s="6" t="s">
        <v>76</v>
      </c>
      <c r="D18" s="6" t="s">
        <v>77</v>
      </c>
      <c r="E18" s="6"/>
      <c r="F18" s="6"/>
      <c r="G18" s="43"/>
    </row>
    <row r="19" spans="1:7" ht="12.75">
      <c r="A19" s="5" t="s">
        <v>78</v>
      </c>
      <c r="B19" s="6" t="s">
        <v>75</v>
      </c>
      <c r="C19" s="6" t="s">
        <v>76</v>
      </c>
      <c r="D19" s="6" t="s">
        <v>77</v>
      </c>
      <c r="E19" s="6"/>
      <c r="F19" s="6"/>
      <c r="G19" s="43"/>
    </row>
    <row r="20" spans="1:7" ht="12.75">
      <c r="A20" s="5" t="s">
        <v>79</v>
      </c>
      <c r="B20" s="6" t="s">
        <v>80</v>
      </c>
      <c r="C20" s="6" t="s">
        <v>81</v>
      </c>
      <c r="D20" s="6" t="s">
        <v>34</v>
      </c>
      <c r="E20" s="6"/>
      <c r="F20" s="6"/>
      <c r="G20" s="43"/>
    </row>
    <row r="21" spans="1:9" ht="12.75">
      <c r="A21" s="5" t="s">
        <v>82</v>
      </c>
      <c r="B21" s="6" t="s">
        <v>80</v>
      </c>
      <c r="C21" s="6" t="s">
        <v>81</v>
      </c>
      <c r="D21" s="6" t="s">
        <v>34</v>
      </c>
      <c r="E21" s="6" t="s">
        <v>83</v>
      </c>
      <c r="F21" s="6">
        <v>64</v>
      </c>
      <c r="G21" s="43"/>
      <c r="I21" s="14" t="s">
        <v>546</v>
      </c>
    </row>
    <row r="22" spans="1:7" ht="12.75">
      <c r="A22" s="5" t="s">
        <v>84</v>
      </c>
      <c r="B22" s="6" t="s">
        <v>85</v>
      </c>
      <c r="C22" s="6" t="s">
        <v>86</v>
      </c>
      <c r="D22" s="6" t="s">
        <v>87</v>
      </c>
      <c r="E22" s="6"/>
      <c r="F22" s="6"/>
      <c r="G22" s="43"/>
    </row>
    <row r="23" spans="1:7" ht="12.75">
      <c r="A23" s="5" t="s">
        <v>88</v>
      </c>
      <c r="B23" s="6" t="s">
        <v>85</v>
      </c>
      <c r="C23" s="6" t="s">
        <v>86</v>
      </c>
      <c r="D23" s="6" t="s">
        <v>87</v>
      </c>
      <c r="E23" s="6" t="s">
        <v>44</v>
      </c>
      <c r="F23" s="6">
        <v>60</v>
      </c>
      <c r="G23" s="43"/>
    </row>
    <row r="24" spans="1:10" ht="12.75">
      <c r="A24" s="5" t="s">
        <v>541</v>
      </c>
      <c r="B24" s="6">
        <v>0</v>
      </c>
      <c r="C24" s="6"/>
      <c r="D24" s="6"/>
      <c r="E24" s="6"/>
      <c r="F24" s="6"/>
      <c r="G24" s="43"/>
      <c r="I24" s="14" t="s">
        <v>547</v>
      </c>
      <c r="J24" s="51" t="s">
        <v>548</v>
      </c>
    </row>
    <row r="25" spans="1:7" ht="12.75">
      <c r="A25" s="5" t="s">
        <v>89</v>
      </c>
      <c r="B25" s="6" t="s">
        <v>72</v>
      </c>
      <c r="C25" s="6" t="s">
        <v>72</v>
      </c>
      <c r="D25" s="6" t="s">
        <v>72</v>
      </c>
      <c r="E25" s="6"/>
      <c r="F25" s="6"/>
      <c r="G25" s="43"/>
    </row>
    <row r="26" spans="1:7" ht="12.75">
      <c r="A26" s="5" t="s">
        <v>90</v>
      </c>
      <c r="B26" s="6" t="s">
        <v>72</v>
      </c>
      <c r="C26" s="6" t="s">
        <v>72</v>
      </c>
      <c r="D26" s="6" t="s">
        <v>72</v>
      </c>
      <c r="E26" s="6"/>
      <c r="F26" s="6"/>
      <c r="G26" s="43"/>
    </row>
    <row r="27" spans="1:7" ht="12.75">
      <c r="A27" s="5" t="s">
        <v>91</v>
      </c>
      <c r="B27" s="6" t="s">
        <v>92</v>
      </c>
      <c r="C27" s="6" t="s">
        <v>93</v>
      </c>
      <c r="D27" s="6" t="s">
        <v>94</v>
      </c>
      <c r="E27" s="6"/>
      <c r="F27" s="6"/>
      <c r="G27" s="43"/>
    </row>
    <row r="28" spans="1:7" ht="12.75">
      <c r="A28" s="38" t="s">
        <v>95</v>
      </c>
      <c r="B28" s="39" t="s">
        <v>92</v>
      </c>
      <c r="C28" s="39" t="s">
        <v>93</v>
      </c>
      <c r="D28" s="39" t="s">
        <v>94</v>
      </c>
      <c r="E28" s="6" t="s">
        <v>44</v>
      </c>
      <c r="F28" s="6">
        <v>49</v>
      </c>
      <c r="G28" s="43"/>
    </row>
    <row r="29" spans="1:7" ht="12.75">
      <c r="A29" s="38"/>
      <c r="B29" s="39"/>
      <c r="C29" s="39"/>
      <c r="D29" s="39"/>
      <c r="E29" s="6" t="s">
        <v>83</v>
      </c>
      <c r="F29" s="6">
        <v>26</v>
      </c>
      <c r="G29" s="43"/>
    </row>
    <row r="30" spans="1:10" ht="12.75">
      <c r="A30" s="8" t="s">
        <v>96</v>
      </c>
      <c r="B30" s="6" t="s">
        <v>72</v>
      </c>
      <c r="C30" s="6" t="s">
        <v>72</v>
      </c>
      <c r="D30" s="6" t="s">
        <v>72</v>
      </c>
      <c r="E30" s="6"/>
      <c r="F30" s="6"/>
      <c r="G30" s="43"/>
      <c r="I30" s="14" t="s">
        <v>543</v>
      </c>
      <c r="J30" s="51" t="s">
        <v>544</v>
      </c>
    </row>
    <row r="31" spans="1:7" ht="12.75">
      <c r="A31" s="5" t="s">
        <v>25</v>
      </c>
      <c r="B31" s="6"/>
      <c r="C31" s="6"/>
      <c r="D31" s="6"/>
      <c r="E31" s="6"/>
      <c r="F31" s="6"/>
      <c r="G31" s="43"/>
    </row>
    <row r="32" spans="1:7" ht="25.5">
      <c r="A32" s="7" t="s">
        <v>97</v>
      </c>
      <c r="B32" s="6" t="s">
        <v>98</v>
      </c>
      <c r="C32" s="6" t="s">
        <v>99</v>
      </c>
      <c r="D32" s="6" t="s">
        <v>100</v>
      </c>
      <c r="E32" s="6"/>
      <c r="F32" s="6"/>
      <c r="G32" s="43"/>
    </row>
    <row r="33" spans="1:7" ht="12.75">
      <c r="A33" s="5" t="s">
        <v>101</v>
      </c>
      <c r="B33" s="6" t="s">
        <v>98</v>
      </c>
      <c r="C33" s="6" t="s">
        <v>99</v>
      </c>
      <c r="D33" s="6" t="s">
        <v>100</v>
      </c>
      <c r="E33" s="6"/>
      <c r="F33" s="6"/>
      <c r="G33" s="43"/>
    </row>
    <row r="34" spans="1:7" ht="12.75">
      <c r="A34" s="5" t="s">
        <v>102</v>
      </c>
      <c r="B34" s="6" t="s">
        <v>103</v>
      </c>
      <c r="C34" s="6" t="s">
        <v>104</v>
      </c>
      <c r="D34" s="6" t="s">
        <v>105</v>
      </c>
      <c r="E34" s="6"/>
      <c r="F34" s="6"/>
      <c r="G34" s="43"/>
    </row>
    <row r="35" spans="1:7" ht="12.75">
      <c r="A35" s="5" t="s">
        <v>106</v>
      </c>
      <c r="B35" s="6" t="s">
        <v>107</v>
      </c>
      <c r="C35" s="6" t="s">
        <v>108</v>
      </c>
      <c r="D35" s="6" t="s">
        <v>109</v>
      </c>
      <c r="E35" s="6" t="s">
        <v>110</v>
      </c>
      <c r="F35" s="6">
        <v>80</v>
      </c>
      <c r="G35" s="43"/>
    </row>
    <row r="36" spans="1:7" ht="12.75">
      <c r="A36" s="5" t="s">
        <v>111</v>
      </c>
      <c r="B36" s="6" t="s">
        <v>72</v>
      </c>
      <c r="C36" s="6" t="s">
        <v>72</v>
      </c>
      <c r="D36" s="6" t="s">
        <v>72</v>
      </c>
      <c r="E36" s="6"/>
      <c r="F36" s="6"/>
      <c r="G36" s="43"/>
    </row>
    <row r="37" spans="1:7" ht="12.75">
      <c r="A37" s="5" t="s">
        <v>112</v>
      </c>
      <c r="B37" s="6" t="s">
        <v>113</v>
      </c>
      <c r="C37" s="6" t="s">
        <v>64</v>
      </c>
      <c r="D37" s="6" t="s">
        <v>114</v>
      </c>
      <c r="E37" s="6" t="s">
        <v>110</v>
      </c>
      <c r="F37" s="6">
        <v>100</v>
      </c>
      <c r="G37" s="43"/>
    </row>
    <row r="38" spans="1:7" ht="12.75">
      <c r="A38" s="5" t="s">
        <v>115</v>
      </c>
      <c r="B38" s="6" t="s">
        <v>116</v>
      </c>
      <c r="C38" s="6" t="s">
        <v>117</v>
      </c>
      <c r="D38" s="6" t="s">
        <v>118</v>
      </c>
      <c r="E38" s="6"/>
      <c r="F38" s="6"/>
      <c r="G38" s="43"/>
    </row>
    <row r="39" spans="1:7" ht="12.75">
      <c r="A39" s="5" t="s">
        <v>119</v>
      </c>
      <c r="B39" s="6" t="s">
        <v>116</v>
      </c>
      <c r="C39" s="6" t="s">
        <v>117</v>
      </c>
      <c r="D39" s="6" t="s">
        <v>118</v>
      </c>
      <c r="E39" s="6" t="s">
        <v>44</v>
      </c>
      <c r="F39" s="6">
        <v>80</v>
      </c>
      <c r="G39" s="43"/>
    </row>
    <row r="40" spans="1:7" ht="12.75">
      <c r="A40" s="5" t="s">
        <v>120</v>
      </c>
      <c r="B40" s="6" t="s">
        <v>121</v>
      </c>
      <c r="C40" s="6" t="s">
        <v>122</v>
      </c>
      <c r="D40" s="6" t="s">
        <v>123</v>
      </c>
      <c r="E40" s="6"/>
      <c r="F40" s="6"/>
      <c r="G40" s="43"/>
    </row>
    <row r="41" spans="1:7" ht="12.75">
      <c r="A41" s="40" t="s">
        <v>124</v>
      </c>
      <c r="B41" s="39" t="s">
        <v>121</v>
      </c>
      <c r="C41" s="39" t="s">
        <v>122</v>
      </c>
      <c r="D41" s="39" t="s">
        <v>123</v>
      </c>
      <c r="E41" s="6" t="s">
        <v>44</v>
      </c>
      <c r="F41" s="6">
        <v>28</v>
      </c>
      <c r="G41" s="43"/>
    </row>
    <row r="42" spans="1:7" ht="12.75">
      <c r="A42" s="40"/>
      <c r="B42" s="39"/>
      <c r="C42" s="39"/>
      <c r="D42" s="39"/>
      <c r="E42" s="6" t="s">
        <v>110</v>
      </c>
      <c r="F42" s="6">
        <v>44</v>
      </c>
      <c r="G42" s="43"/>
    </row>
    <row r="43" spans="1:7" ht="12.75">
      <c r="A43" s="5" t="s">
        <v>125</v>
      </c>
      <c r="B43" s="6" t="s">
        <v>126</v>
      </c>
      <c r="C43" s="6" t="s">
        <v>127</v>
      </c>
      <c r="D43" s="6" t="s">
        <v>128</v>
      </c>
      <c r="E43" s="6"/>
      <c r="F43" s="6"/>
      <c r="G43" s="43"/>
    </row>
    <row r="44" spans="1:7" ht="12.75">
      <c r="A44" s="5" t="s">
        <v>129</v>
      </c>
      <c r="B44" s="6" t="s">
        <v>126</v>
      </c>
      <c r="C44" s="6" t="s">
        <v>127</v>
      </c>
      <c r="D44" s="6" t="s">
        <v>128</v>
      </c>
      <c r="E44" s="6" t="s">
        <v>110</v>
      </c>
      <c r="F44" s="6">
        <v>66</v>
      </c>
      <c r="G44" s="44">
        <f>240/440</f>
        <v>0.5454545454545454</v>
      </c>
    </row>
    <row r="45" spans="1:7" ht="12.75">
      <c r="A45" s="5" t="s">
        <v>130</v>
      </c>
      <c r="B45" s="6" t="s">
        <v>131</v>
      </c>
      <c r="C45" s="6" t="s">
        <v>132</v>
      </c>
      <c r="D45" s="6" t="s">
        <v>133</v>
      </c>
      <c r="E45" s="6"/>
      <c r="F45" s="6"/>
      <c r="G45" s="43"/>
    </row>
    <row r="46" spans="1:7" ht="12.75">
      <c r="A46" s="5" t="s">
        <v>134</v>
      </c>
      <c r="B46" s="6" t="s">
        <v>131</v>
      </c>
      <c r="C46" s="6" t="s">
        <v>132</v>
      </c>
      <c r="D46" s="6" t="s">
        <v>133</v>
      </c>
      <c r="E46" s="6" t="s">
        <v>44</v>
      </c>
      <c r="F46" s="6">
        <v>71</v>
      </c>
      <c r="G46" s="43"/>
    </row>
    <row r="47" spans="1:7" ht="12.75">
      <c r="A47" s="5" t="s">
        <v>135</v>
      </c>
      <c r="B47" s="6" t="s">
        <v>136</v>
      </c>
      <c r="C47" s="6" t="s">
        <v>137</v>
      </c>
      <c r="D47" s="6" t="s">
        <v>138</v>
      </c>
      <c r="E47" s="6"/>
      <c r="F47" s="6"/>
      <c r="G47" s="43"/>
    </row>
    <row r="48" spans="1:7" ht="12.75">
      <c r="A48" s="5" t="s">
        <v>139</v>
      </c>
      <c r="B48" s="6" t="s">
        <v>136</v>
      </c>
      <c r="C48" s="6" t="s">
        <v>137</v>
      </c>
      <c r="D48" s="6" t="s">
        <v>138</v>
      </c>
      <c r="E48" s="6" t="s">
        <v>44</v>
      </c>
      <c r="F48" s="6">
        <v>72</v>
      </c>
      <c r="G48" s="43"/>
    </row>
    <row r="49" spans="1:7" ht="12.75">
      <c r="A49" s="5" t="s">
        <v>140</v>
      </c>
      <c r="B49" s="6" t="s">
        <v>141</v>
      </c>
      <c r="C49" s="6" t="s">
        <v>142</v>
      </c>
      <c r="D49" s="6" t="s">
        <v>143</v>
      </c>
      <c r="E49" s="6"/>
      <c r="F49" s="6"/>
      <c r="G49" s="43"/>
    </row>
    <row r="50" spans="1:7" ht="12.75">
      <c r="A50" s="5" t="s">
        <v>144</v>
      </c>
      <c r="B50" s="6" t="s">
        <v>141</v>
      </c>
      <c r="C50" s="6" t="s">
        <v>142</v>
      </c>
      <c r="D50" s="6" t="s">
        <v>143</v>
      </c>
      <c r="E50" s="6" t="s">
        <v>44</v>
      </c>
      <c r="F50" s="6">
        <v>73</v>
      </c>
      <c r="G50" s="43"/>
    </row>
    <row r="51" spans="1:7" ht="12.75">
      <c r="A51" s="5" t="s">
        <v>145</v>
      </c>
      <c r="B51" s="6" t="s">
        <v>146</v>
      </c>
      <c r="C51" s="6" t="s">
        <v>147</v>
      </c>
      <c r="D51" s="6" t="s">
        <v>148</v>
      </c>
      <c r="E51" s="6"/>
      <c r="F51" s="6"/>
      <c r="G51" s="43"/>
    </row>
    <row r="52" spans="1:7" ht="12.75">
      <c r="A52" s="40" t="s">
        <v>149</v>
      </c>
      <c r="B52" s="39" t="s">
        <v>146</v>
      </c>
      <c r="C52" s="39" t="s">
        <v>147</v>
      </c>
      <c r="D52" s="39" t="s">
        <v>148</v>
      </c>
      <c r="E52" s="6" t="s">
        <v>44</v>
      </c>
      <c r="F52" s="6">
        <v>27</v>
      </c>
      <c r="G52" s="43"/>
    </row>
    <row r="53" spans="1:7" ht="12.75">
      <c r="A53" s="40"/>
      <c r="B53" s="39"/>
      <c r="C53" s="39"/>
      <c r="D53" s="39"/>
      <c r="E53" s="6" t="s">
        <v>150</v>
      </c>
      <c r="F53" s="6">
        <v>52</v>
      </c>
      <c r="G53" s="43"/>
    </row>
    <row r="54" spans="1:7" ht="12.75">
      <c r="A54" s="5" t="s">
        <v>25</v>
      </c>
      <c r="B54" s="6"/>
      <c r="C54" s="6"/>
      <c r="D54" s="6"/>
      <c r="E54" s="6"/>
      <c r="F54" s="6"/>
      <c r="G54" s="43"/>
    </row>
    <row r="55" spans="1:7" ht="25.5">
      <c r="A55" s="7" t="s">
        <v>151</v>
      </c>
      <c r="B55" s="6" t="s">
        <v>152</v>
      </c>
      <c r="C55" s="6" t="s">
        <v>153</v>
      </c>
      <c r="D55" s="6" t="s">
        <v>154</v>
      </c>
      <c r="E55" s="6"/>
      <c r="F55" s="6"/>
      <c r="G55" s="43"/>
    </row>
    <row r="56" spans="1:7" ht="12.75">
      <c r="A56" s="5" t="s">
        <v>155</v>
      </c>
      <c r="B56" s="6" t="s">
        <v>152</v>
      </c>
      <c r="C56" s="6" t="s">
        <v>153</v>
      </c>
      <c r="D56" s="6" t="s">
        <v>154</v>
      </c>
      <c r="E56" s="6"/>
      <c r="F56" s="6"/>
      <c r="G56" s="43"/>
    </row>
    <row r="57" spans="1:7" ht="12.75">
      <c r="A57" s="5" t="s">
        <v>156</v>
      </c>
      <c r="B57" s="6" t="s">
        <v>157</v>
      </c>
      <c r="C57" s="6" t="s">
        <v>158</v>
      </c>
      <c r="D57" s="6" t="s">
        <v>159</v>
      </c>
      <c r="E57" s="6"/>
      <c r="F57" s="6"/>
      <c r="G57" s="43"/>
    </row>
    <row r="58" spans="1:7" ht="12.75">
      <c r="A58" s="5" t="s">
        <v>160</v>
      </c>
      <c r="B58" s="6" t="s">
        <v>161</v>
      </c>
      <c r="C58" s="6" t="s">
        <v>162</v>
      </c>
      <c r="D58" s="6" t="s">
        <v>163</v>
      </c>
      <c r="E58" s="6" t="s">
        <v>44</v>
      </c>
      <c r="F58" s="6">
        <v>44</v>
      </c>
      <c r="G58" s="43"/>
    </row>
    <row r="59" spans="1:7" ht="12.75">
      <c r="A59" s="5" t="s">
        <v>164</v>
      </c>
      <c r="B59" s="6" t="s">
        <v>165</v>
      </c>
      <c r="C59" s="6" t="s">
        <v>148</v>
      </c>
      <c r="D59" s="6" t="s">
        <v>166</v>
      </c>
      <c r="E59" s="6" t="s">
        <v>36</v>
      </c>
      <c r="F59" s="6">
        <v>68</v>
      </c>
      <c r="G59" s="43"/>
    </row>
    <row r="60" spans="1:7" ht="12.75">
      <c r="A60" s="40" t="s">
        <v>167</v>
      </c>
      <c r="B60" s="39" t="s">
        <v>168</v>
      </c>
      <c r="C60" s="39" t="s">
        <v>169</v>
      </c>
      <c r="D60" s="39" t="s">
        <v>170</v>
      </c>
      <c r="E60" s="6" t="s">
        <v>110</v>
      </c>
      <c r="F60" s="6">
        <v>29</v>
      </c>
      <c r="G60" s="43"/>
    </row>
    <row r="61" spans="1:7" ht="12.75">
      <c r="A61" s="40"/>
      <c r="B61" s="39"/>
      <c r="C61" s="39"/>
      <c r="D61" s="39"/>
      <c r="E61" s="6" t="s">
        <v>36</v>
      </c>
      <c r="F61" s="6">
        <v>71</v>
      </c>
      <c r="G61" s="43"/>
    </row>
    <row r="62" spans="1:7" ht="12.75">
      <c r="A62" s="5" t="s">
        <v>171</v>
      </c>
      <c r="B62" s="6" t="s">
        <v>172</v>
      </c>
      <c r="C62" s="6" t="s">
        <v>173</v>
      </c>
      <c r="D62" s="6" t="s">
        <v>174</v>
      </c>
      <c r="E62" s="6"/>
      <c r="F62" s="6"/>
      <c r="G62" s="43"/>
    </row>
    <row r="63" spans="1:7" ht="12.75">
      <c r="A63" s="5" t="s">
        <v>175</v>
      </c>
      <c r="B63" s="6" t="s">
        <v>176</v>
      </c>
      <c r="C63" s="6" t="s">
        <v>177</v>
      </c>
      <c r="D63" s="6" t="s">
        <v>178</v>
      </c>
      <c r="E63" s="6" t="s">
        <v>110</v>
      </c>
      <c r="F63" s="6">
        <v>82</v>
      </c>
      <c r="G63" s="43"/>
    </row>
    <row r="64" spans="1:7" ht="12.75">
      <c r="A64" s="5" t="s">
        <v>179</v>
      </c>
      <c r="B64" s="6" t="s">
        <v>180</v>
      </c>
      <c r="C64" s="6" t="s">
        <v>181</v>
      </c>
      <c r="D64" s="6" t="s">
        <v>168</v>
      </c>
      <c r="E64" s="6" t="s">
        <v>110</v>
      </c>
      <c r="F64" s="6">
        <v>97</v>
      </c>
      <c r="G64" s="43"/>
    </row>
    <row r="65" spans="1:7" ht="12.75">
      <c r="A65" s="5" t="s">
        <v>182</v>
      </c>
      <c r="B65" s="6" t="s">
        <v>72</v>
      </c>
      <c r="C65" s="6" t="s">
        <v>72</v>
      </c>
      <c r="D65" s="6" t="s">
        <v>72</v>
      </c>
      <c r="E65" s="6"/>
      <c r="F65" s="6"/>
      <c r="G65" s="43"/>
    </row>
    <row r="66" spans="1:7" ht="12.75">
      <c r="A66" s="5" t="s">
        <v>183</v>
      </c>
      <c r="B66" s="6" t="s">
        <v>184</v>
      </c>
      <c r="C66" s="6" t="s">
        <v>185</v>
      </c>
      <c r="D66" s="6" t="s">
        <v>186</v>
      </c>
      <c r="E66" s="6"/>
      <c r="F66" s="6"/>
      <c r="G66" s="43"/>
    </row>
    <row r="67" spans="1:7" ht="12.75">
      <c r="A67" s="5" t="s">
        <v>187</v>
      </c>
      <c r="B67" s="6" t="s">
        <v>184</v>
      </c>
      <c r="C67" s="6" t="s">
        <v>185</v>
      </c>
      <c r="D67" s="6" t="s">
        <v>186</v>
      </c>
      <c r="E67" s="6" t="s">
        <v>36</v>
      </c>
      <c r="F67" s="6">
        <v>85</v>
      </c>
      <c r="G67" s="43"/>
    </row>
    <row r="68" spans="1:7" ht="12.75">
      <c r="A68" s="5" t="s">
        <v>188</v>
      </c>
      <c r="B68" s="6" t="s">
        <v>189</v>
      </c>
      <c r="C68" s="6" t="s">
        <v>190</v>
      </c>
      <c r="D68" s="6" t="s">
        <v>191</v>
      </c>
      <c r="E68" s="6"/>
      <c r="F68" s="6"/>
      <c r="G68" s="43"/>
    </row>
    <row r="69" spans="1:7" ht="12.75">
      <c r="A69" s="5" t="s">
        <v>192</v>
      </c>
      <c r="B69" s="6" t="s">
        <v>189</v>
      </c>
      <c r="C69" s="6" t="s">
        <v>190</v>
      </c>
      <c r="D69" s="6" t="s">
        <v>191</v>
      </c>
      <c r="E69" s="6" t="s">
        <v>36</v>
      </c>
      <c r="F69" s="6">
        <v>59</v>
      </c>
      <c r="G69" s="43"/>
    </row>
    <row r="70" spans="1:7" ht="12.75">
      <c r="A70" s="5" t="s">
        <v>193</v>
      </c>
      <c r="B70" s="6" t="s">
        <v>194</v>
      </c>
      <c r="C70" s="6" t="s">
        <v>195</v>
      </c>
      <c r="D70" s="6" t="s">
        <v>196</v>
      </c>
      <c r="E70" s="6"/>
      <c r="F70" s="6"/>
      <c r="G70" s="43"/>
    </row>
    <row r="71" spans="1:7" ht="12.75">
      <c r="A71" s="5" t="s">
        <v>197</v>
      </c>
      <c r="B71" s="6" t="s">
        <v>194</v>
      </c>
      <c r="C71" s="6" t="s">
        <v>195</v>
      </c>
      <c r="D71" s="6" t="s">
        <v>196</v>
      </c>
      <c r="E71" s="6" t="s">
        <v>110</v>
      </c>
      <c r="F71" s="6">
        <v>46</v>
      </c>
      <c r="G71" s="43"/>
    </row>
    <row r="72" spans="1:7" ht="12.75">
      <c r="A72" s="5" t="s">
        <v>198</v>
      </c>
      <c r="B72" s="6" t="s">
        <v>199</v>
      </c>
      <c r="C72" s="6" t="s">
        <v>200</v>
      </c>
      <c r="D72" s="6" t="s">
        <v>201</v>
      </c>
      <c r="E72" s="6"/>
      <c r="F72" s="6"/>
      <c r="G72" s="43"/>
    </row>
    <row r="73" spans="1:7" ht="12.75">
      <c r="A73" s="5" t="s">
        <v>202</v>
      </c>
      <c r="B73" s="6" t="s">
        <v>203</v>
      </c>
      <c r="C73" s="6" t="s">
        <v>204</v>
      </c>
      <c r="D73" s="6" t="s">
        <v>205</v>
      </c>
      <c r="E73" s="6" t="s">
        <v>36</v>
      </c>
      <c r="F73" s="6">
        <v>47</v>
      </c>
      <c r="G73" s="43"/>
    </row>
    <row r="74" spans="1:7" ht="12.75">
      <c r="A74" s="5" t="s">
        <v>206</v>
      </c>
      <c r="B74" s="6" t="s">
        <v>207</v>
      </c>
      <c r="C74" s="6" t="s">
        <v>63</v>
      </c>
      <c r="D74" s="6" t="s">
        <v>208</v>
      </c>
      <c r="E74" s="6" t="s">
        <v>36</v>
      </c>
      <c r="F74" s="6">
        <v>100</v>
      </c>
      <c r="G74" s="43"/>
    </row>
    <row r="75" spans="1:7" ht="12.75">
      <c r="A75" s="5" t="s">
        <v>209</v>
      </c>
      <c r="B75" s="6" t="s">
        <v>210</v>
      </c>
      <c r="C75" s="6" t="s">
        <v>170</v>
      </c>
      <c r="D75" s="6" t="s">
        <v>211</v>
      </c>
      <c r="E75" s="6" t="s">
        <v>36</v>
      </c>
      <c r="F75" s="6">
        <v>87</v>
      </c>
      <c r="G75" s="43"/>
    </row>
    <row r="76" spans="1:7" ht="12.75">
      <c r="A76" s="5" t="s">
        <v>212</v>
      </c>
      <c r="B76" s="6" t="s">
        <v>72</v>
      </c>
      <c r="C76" s="6" t="s">
        <v>72</v>
      </c>
      <c r="D76" s="6" t="s">
        <v>72</v>
      </c>
      <c r="E76" s="6"/>
      <c r="F76" s="6"/>
      <c r="G76" s="43"/>
    </row>
    <row r="77" spans="1:7" ht="12.75">
      <c r="A77" s="40" t="s">
        <v>213</v>
      </c>
      <c r="B77" s="39" t="s">
        <v>214</v>
      </c>
      <c r="C77" s="39" t="s">
        <v>215</v>
      </c>
      <c r="D77" s="39" t="s">
        <v>216</v>
      </c>
      <c r="E77" s="6" t="s">
        <v>110</v>
      </c>
      <c r="F77" s="6">
        <v>43</v>
      </c>
      <c r="G77" s="43"/>
    </row>
    <row r="78" spans="1:7" ht="12.75">
      <c r="A78" s="40"/>
      <c r="B78" s="39"/>
      <c r="C78" s="39"/>
      <c r="D78" s="39"/>
      <c r="E78" s="6" t="s">
        <v>36</v>
      </c>
      <c r="F78" s="6">
        <v>57</v>
      </c>
      <c r="G78" s="43"/>
    </row>
    <row r="79" spans="1:7" ht="12.75">
      <c r="A79" s="5" t="s">
        <v>25</v>
      </c>
      <c r="B79" s="6"/>
      <c r="C79" s="6"/>
      <c r="D79" s="6"/>
      <c r="E79" s="6"/>
      <c r="F79" s="6"/>
      <c r="G79" s="43"/>
    </row>
    <row r="80" spans="1:7" ht="12.75">
      <c r="A80" s="8" t="s">
        <v>473</v>
      </c>
      <c r="B80" s="6"/>
      <c r="C80" s="6"/>
      <c r="D80" s="6"/>
      <c r="E80" s="6"/>
      <c r="F80" s="6"/>
      <c r="G80" s="43"/>
    </row>
    <row r="81" spans="1:7" ht="12.75">
      <c r="A81" s="33" t="s">
        <v>540</v>
      </c>
      <c r="B81" s="6" t="s">
        <v>217</v>
      </c>
      <c r="C81" s="6" t="s">
        <v>218</v>
      </c>
      <c r="D81" s="6" t="s">
        <v>219</v>
      </c>
      <c r="E81" s="6"/>
      <c r="F81" s="6"/>
      <c r="G81" s="43"/>
    </row>
    <row r="82" spans="1:9" ht="12.75">
      <c r="A82" s="8" t="s">
        <v>474</v>
      </c>
      <c r="B82" s="6"/>
      <c r="C82" s="6"/>
      <c r="D82" s="6"/>
      <c r="E82" s="6"/>
      <c r="F82" s="6"/>
      <c r="G82" s="43"/>
      <c r="I82" s="14" t="s">
        <v>549</v>
      </c>
    </row>
    <row r="83" spans="1:7" ht="25.5">
      <c r="A83" s="5" t="s">
        <v>220</v>
      </c>
      <c r="B83" s="6" t="s">
        <v>221</v>
      </c>
      <c r="C83" s="6" t="s">
        <v>222</v>
      </c>
      <c r="D83" s="6" t="s">
        <v>223</v>
      </c>
      <c r="E83" s="6"/>
      <c r="F83" s="6"/>
      <c r="G83" s="43"/>
    </row>
    <row r="84" spans="1:7" ht="12.75">
      <c r="A84" s="8" t="s">
        <v>224</v>
      </c>
      <c r="B84" s="6" t="s">
        <v>221</v>
      </c>
      <c r="C84" s="6" t="s">
        <v>222</v>
      </c>
      <c r="D84" s="6" t="s">
        <v>223</v>
      </c>
      <c r="E84" s="6" t="s">
        <v>110</v>
      </c>
      <c r="F84" s="6">
        <v>92</v>
      </c>
      <c r="G84" s="43"/>
    </row>
    <row r="85" spans="1:7" ht="12.75">
      <c r="A85" s="34" t="s">
        <v>225</v>
      </c>
      <c r="B85" s="6" t="s">
        <v>226</v>
      </c>
      <c r="C85" s="6" t="s">
        <v>227</v>
      </c>
      <c r="D85" s="6" t="s">
        <v>228</v>
      </c>
      <c r="E85" s="6"/>
      <c r="F85" s="6"/>
      <c r="G85" s="43"/>
    </row>
    <row r="86" spans="1:7" ht="12.75">
      <c r="A86" s="5" t="s">
        <v>229</v>
      </c>
      <c r="B86" s="6" t="s">
        <v>230</v>
      </c>
      <c r="C86" s="6" t="s">
        <v>231</v>
      </c>
      <c r="D86" s="6" t="s">
        <v>232</v>
      </c>
      <c r="E86" s="6"/>
      <c r="F86" s="6"/>
      <c r="G86" s="43"/>
    </row>
    <row r="87" spans="1:7" ht="12.75">
      <c r="A87" s="8" t="s">
        <v>233</v>
      </c>
      <c r="B87" s="6" t="s">
        <v>234</v>
      </c>
      <c r="C87" s="6" t="s">
        <v>52</v>
      </c>
      <c r="D87" s="6" t="s">
        <v>235</v>
      </c>
      <c r="E87" s="6" t="s">
        <v>110</v>
      </c>
      <c r="F87" s="6">
        <v>71</v>
      </c>
      <c r="G87" s="43"/>
    </row>
    <row r="88" spans="1:7" ht="12.75">
      <c r="A88" s="9" t="s">
        <v>236</v>
      </c>
      <c r="B88" s="6" t="s">
        <v>237</v>
      </c>
      <c r="C88" s="6" t="s">
        <v>238</v>
      </c>
      <c r="D88" s="6" t="s">
        <v>239</v>
      </c>
      <c r="E88" s="6" t="s">
        <v>83</v>
      </c>
      <c r="F88" s="6">
        <v>83</v>
      </c>
      <c r="G88" s="43"/>
    </row>
    <row r="89" spans="1:7" ht="12.75">
      <c r="A89" s="5" t="s">
        <v>240</v>
      </c>
      <c r="B89" s="6" t="s">
        <v>241</v>
      </c>
      <c r="C89" s="6" t="s">
        <v>242</v>
      </c>
      <c r="D89" s="6" t="s">
        <v>243</v>
      </c>
      <c r="E89" s="6"/>
      <c r="F89" s="6"/>
      <c r="G89" s="43"/>
    </row>
    <row r="90" spans="1:7" ht="12.75">
      <c r="A90" s="8" t="s">
        <v>244</v>
      </c>
      <c r="B90" s="6" t="s">
        <v>241</v>
      </c>
      <c r="C90" s="6" t="s">
        <v>242</v>
      </c>
      <c r="D90" s="6" t="s">
        <v>243</v>
      </c>
      <c r="E90" s="6" t="s">
        <v>110</v>
      </c>
      <c r="F90" s="6">
        <v>71</v>
      </c>
      <c r="G90" s="43"/>
    </row>
    <row r="91" spans="1:7" ht="12.75">
      <c r="A91" s="5" t="s">
        <v>245</v>
      </c>
      <c r="B91" s="6" t="s">
        <v>246</v>
      </c>
      <c r="C91" s="6" t="s">
        <v>247</v>
      </c>
      <c r="D91" s="6" t="s">
        <v>248</v>
      </c>
      <c r="E91" s="6"/>
      <c r="F91" s="6"/>
      <c r="G91" s="43"/>
    </row>
    <row r="92" spans="1:7" ht="12.75">
      <c r="A92" s="8" t="s">
        <v>249</v>
      </c>
      <c r="B92" s="6" t="s">
        <v>250</v>
      </c>
      <c r="C92" s="6" t="s">
        <v>251</v>
      </c>
      <c r="D92" s="6" t="s">
        <v>252</v>
      </c>
      <c r="E92" s="6" t="s">
        <v>44</v>
      </c>
      <c r="F92" s="6">
        <v>57</v>
      </c>
      <c r="G92" s="43"/>
    </row>
    <row r="93" spans="1:7" ht="12.75">
      <c r="A93" s="8" t="s">
        <v>253</v>
      </c>
      <c r="B93" s="6" t="s">
        <v>254</v>
      </c>
      <c r="C93" s="6" t="s">
        <v>204</v>
      </c>
      <c r="D93" s="6" t="s">
        <v>255</v>
      </c>
      <c r="E93" s="6" t="s">
        <v>44</v>
      </c>
      <c r="F93" s="6">
        <v>73</v>
      </c>
      <c r="G93" s="43"/>
    </row>
    <row r="94" spans="1:7" ht="12.75">
      <c r="A94" s="5" t="s">
        <v>256</v>
      </c>
      <c r="B94" s="6" t="s">
        <v>257</v>
      </c>
      <c r="C94" s="6" t="s">
        <v>258</v>
      </c>
      <c r="D94" s="6" t="s">
        <v>259</v>
      </c>
      <c r="E94" s="6"/>
      <c r="F94" s="6"/>
      <c r="G94" s="43"/>
    </row>
    <row r="95" spans="1:7" ht="12.75">
      <c r="A95" s="8" t="s">
        <v>260</v>
      </c>
      <c r="B95" s="6" t="s">
        <v>257</v>
      </c>
      <c r="C95" s="6" t="s">
        <v>258</v>
      </c>
      <c r="D95" s="6" t="s">
        <v>259</v>
      </c>
      <c r="E95" s="6" t="s">
        <v>44</v>
      </c>
      <c r="F95" s="6">
        <v>62</v>
      </c>
      <c r="G95" s="43"/>
    </row>
    <row r="96" spans="1:7" ht="12.75">
      <c r="A96" s="5" t="s">
        <v>261</v>
      </c>
      <c r="B96" s="6" t="s">
        <v>262</v>
      </c>
      <c r="C96" s="6" t="s">
        <v>263</v>
      </c>
      <c r="D96" s="6" t="s">
        <v>264</v>
      </c>
      <c r="E96" s="6"/>
      <c r="F96" s="6"/>
      <c r="G96" s="43"/>
    </row>
    <row r="97" spans="1:7" ht="12.75">
      <c r="A97" s="8" t="s">
        <v>265</v>
      </c>
      <c r="B97" s="6" t="s">
        <v>262</v>
      </c>
      <c r="C97" s="6" t="s">
        <v>263</v>
      </c>
      <c r="D97" s="6" t="s">
        <v>264</v>
      </c>
      <c r="E97" s="6" t="s">
        <v>44</v>
      </c>
      <c r="F97" s="6">
        <v>62</v>
      </c>
      <c r="G97" s="43"/>
    </row>
    <row r="98" spans="1:7" ht="12.75">
      <c r="A98" s="5" t="s">
        <v>25</v>
      </c>
      <c r="B98" s="6"/>
      <c r="C98" s="6"/>
      <c r="D98" s="6"/>
      <c r="E98" s="6"/>
      <c r="F98" s="6"/>
      <c r="G98" s="43"/>
    </row>
    <row r="99" spans="1:7" ht="12.75">
      <c r="A99" s="7" t="s">
        <v>266</v>
      </c>
      <c r="B99" s="6" t="s">
        <v>267</v>
      </c>
      <c r="C99" s="6" t="s">
        <v>268</v>
      </c>
      <c r="D99" s="6" t="s">
        <v>269</v>
      </c>
      <c r="E99" s="6"/>
      <c r="F99" s="6"/>
      <c r="G99" s="43"/>
    </row>
    <row r="100" spans="1:7" ht="25.5">
      <c r="A100" s="5" t="s">
        <v>270</v>
      </c>
      <c r="B100" s="6" t="s">
        <v>271</v>
      </c>
      <c r="C100" s="6" t="s">
        <v>190</v>
      </c>
      <c r="D100" s="6" t="s">
        <v>272</v>
      </c>
      <c r="E100" s="6"/>
      <c r="F100" s="6"/>
      <c r="G100" s="43"/>
    </row>
    <row r="101" spans="1:7" ht="12.75">
      <c r="A101" s="5" t="s">
        <v>273</v>
      </c>
      <c r="B101" s="6" t="s">
        <v>274</v>
      </c>
      <c r="C101" s="6" t="s">
        <v>275</v>
      </c>
      <c r="D101" s="6" t="s">
        <v>276</v>
      </c>
      <c r="E101" s="6" t="s">
        <v>110</v>
      </c>
      <c r="F101" s="6">
        <v>99</v>
      </c>
      <c r="G101" s="43"/>
    </row>
    <row r="102" spans="1:7" ht="12.75">
      <c r="A102" s="5" t="s">
        <v>277</v>
      </c>
      <c r="B102" s="6" t="s">
        <v>278</v>
      </c>
      <c r="C102" s="6" t="s">
        <v>279</v>
      </c>
      <c r="D102" s="6" t="s">
        <v>280</v>
      </c>
      <c r="E102" s="6" t="s">
        <v>110</v>
      </c>
      <c r="F102" s="6">
        <v>91</v>
      </c>
      <c r="G102" s="43"/>
    </row>
    <row r="103" spans="1:7" ht="12.75">
      <c r="A103" s="5" t="s">
        <v>281</v>
      </c>
      <c r="B103" s="6" t="s">
        <v>282</v>
      </c>
      <c r="C103" s="6" t="s">
        <v>283</v>
      </c>
      <c r="D103" s="6" t="s">
        <v>284</v>
      </c>
      <c r="E103" s="6"/>
      <c r="F103" s="6"/>
      <c r="G103" s="43"/>
    </row>
    <row r="104" spans="1:7" ht="12.75">
      <c r="A104" s="5" t="s">
        <v>285</v>
      </c>
      <c r="B104" s="6" t="s">
        <v>286</v>
      </c>
      <c r="C104" s="6" t="s">
        <v>287</v>
      </c>
      <c r="D104" s="6" t="s">
        <v>288</v>
      </c>
      <c r="E104" s="6"/>
      <c r="F104" s="6"/>
      <c r="G104" s="43"/>
    </row>
    <row r="105" spans="1:7" ht="12.75">
      <c r="A105" s="5" t="s">
        <v>289</v>
      </c>
      <c r="B105" s="6" t="s">
        <v>286</v>
      </c>
      <c r="C105" s="6" t="s">
        <v>287</v>
      </c>
      <c r="D105" s="6" t="s">
        <v>288</v>
      </c>
      <c r="E105" s="6" t="s">
        <v>110</v>
      </c>
      <c r="F105" s="6">
        <v>82</v>
      </c>
      <c r="G105" s="43"/>
    </row>
    <row r="106" spans="1:7" ht="12.75">
      <c r="A106" s="5" t="s">
        <v>290</v>
      </c>
      <c r="B106" s="6" t="s">
        <v>72</v>
      </c>
      <c r="C106" s="6" t="s">
        <v>72</v>
      </c>
      <c r="D106" s="6" t="s">
        <v>72</v>
      </c>
      <c r="E106" s="6"/>
      <c r="F106" s="6"/>
      <c r="G106" s="43"/>
    </row>
    <row r="107" spans="1:7" ht="12.75">
      <c r="A107" s="5" t="s">
        <v>291</v>
      </c>
      <c r="B107" s="6" t="s">
        <v>72</v>
      </c>
      <c r="C107" s="6" t="s">
        <v>72</v>
      </c>
      <c r="D107" s="6" t="s">
        <v>72</v>
      </c>
      <c r="E107" s="6"/>
      <c r="F107" s="6"/>
      <c r="G107" s="43"/>
    </row>
    <row r="108" spans="1:7" ht="12.75">
      <c r="A108" s="5" t="s">
        <v>292</v>
      </c>
      <c r="B108" s="6" t="s">
        <v>293</v>
      </c>
      <c r="C108" s="6" t="s">
        <v>294</v>
      </c>
      <c r="D108" s="6" t="s">
        <v>295</v>
      </c>
      <c r="E108" s="6"/>
      <c r="F108" s="6"/>
      <c r="G108" s="43"/>
    </row>
    <row r="109" spans="1:7" ht="12.75">
      <c r="A109" s="5" t="s">
        <v>296</v>
      </c>
      <c r="B109" s="6" t="s">
        <v>293</v>
      </c>
      <c r="C109" s="6" t="s">
        <v>294</v>
      </c>
      <c r="D109" s="6" t="s">
        <v>295</v>
      </c>
      <c r="E109" s="6" t="s">
        <v>44</v>
      </c>
      <c r="F109" s="6">
        <v>58</v>
      </c>
      <c r="G109" s="43"/>
    </row>
    <row r="110" spans="1:7" ht="12.75">
      <c r="A110" s="5" t="s">
        <v>297</v>
      </c>
      <c r="B110" s="6" t="s">
        <v>298</v>
      </c>
      <c r="C110" s="6" t="s">
        <v>299</v>
      </c>
      <c r="D110" s="6" t="s">
        <v>300</v>
      </c>
      <c r="E110" s="6"/>
      <c r="F110" s="6"/>
      <c r="G110" s="43"/>
    </row>
    <row r="111" spans="1:7" ht="12.75">
      <c r="A111" s="5" t="s">
        <v>301</v>
      </c>
      <c r="B111" s="6" t="s">
        <v>302</v>
      </c>
      <c r="C111" s="6" t="s">
        <v>303</v>
      </c>
      <c r="D111" s="6" t="s">
        <v>304</v>
      </c>
      <c r="E111" s="6" t="s">
        <v>110</v>
      </c>
      <c r="F111" s="6">
        <v>88</v>
      </c>
      <c r="G111" s="43"/>
    </row>
    <row r="112" spans="1:7" ht="12.75">
      <c r="A112" s="5" t="s">
        <v>305</v>
      </c>
      <c r="B112" s="6" t="s">
        <v>306</v>
      </c>
      <c r="C112" s="6" t="s">
        <v>60</v>
      </c>
      <c r="D112" s="6" t="s">
        <v>307</v>
      </c>
      <c r="E112" s="6" t="s">
        <v>110</v>
      </c>
      <c r="F112" s="6">
        <v>100</v>
      </c>
      <c r="G112" s="43"/>
    </row>
    <row r="113" spans="1:7" ht="12.75">
      <c r="A113" s="5" t="s">
        <v>308</v>
      </c>
      <c r="B113" s="6" t="s">
        <v>180</v>
      </c>
      <c r="C113" s="6" t="s">
        <v>309</v>
      </c>
      <c r="D113" s="6" t="s">
        <v>310</v>
      </c>
      <c r="E113" s="6" t="s">
        <v>110</v>
      </c>
      <c r="F113" s="6">
        <v>100</v>
      </c>
      <c r="G113" s="43"/>
    </row>
    <row r="114" spans="1:7" ht="12.75">
      <c r="A114" s="5" t="s">
        <v>311</v>
      </c>
      <c r="B114" s="6" t="s">
        <v>312</v>
      </c>
      <c r="C114" s="6" t="s">
        <v>313</v>
      </c>
      <c r="D114" s="6" t="s">
        <v>314</v>
      </c>
      <c r="E114" s="6"/>
      <c r="F114" s="6"/>
      <c r="G114" s="43"/>
    </row>
    <row r="115" spans="1:7" ht="12.75">
      <c r="A115" s="5" t="s">
        <v>315</v>
      </c>
      <c r="B115" s="6" t="s">
        <v>312</v>
      </c>
      <c r="C115" s="6" t="s">
        <v>313</v>
      </c>
      <c r="D115" s="6" t="s">
        <v>314</v>
      </c>
      <c r="E115" s="6" t="s">
        <v>110</v>
      </c>
      <c r="F115" s="6">
        <v>98</v>
      </c>
      <c r="G115" s="43"/>
    </row>
    <row r="116" spans="1:7" ht="12.75">
      <c r="A116" s="5" t="s">
        <v>25</v>
      </c>
      <c r="B116" s="6"/>
      <c r="C116" s="6"/>
      <c r="D116" s="6"/>
      <c r="E116" s="6"/>
      <c r="F116" s="6"/>
      <c r="G116" s="43"/>
    </row>
    <row r="117" spans="1:7" ht="25.5">
      <c r="A117" s="7" t="s">
        <v>316</v>
      </c>
      <c r="B117" s="6" t="s">
        <v>317</v>
      </c>
      <c r="C117" s="6" t="s">
        <v>318</v>
      </c>
      <c r="D117" s="6" t="s">
        <v>319</v>
      </c>
      <c r="E117" s="6"/>
      <c r="F117" s="6"/>
      <c r="G117" s="43"/>
    </row>
    <row r="118" spans="1:11" ht="12.75">
      <c r="A118" s="5" t="s">
        <v>320</v>
      </c>
      <c r="B118" s="6" t="s">
        <v>317</v>
      </c>
      <c r="C118" s="6" t="s">
        <v>318</v>
      </c>
      <c r="D118" s="6" t="s">
        <v>319</v>
      </c>
      <c r="E118" s="6"/>
      <c r="F118" s="6"/>
      <c r="G118" s="43"/>
      <c r="K118" s="4"/>
    </row>
    <row r="119" spans="1:8" ht="12.75">
      <c r="A119" s="5" t="s">
        <v>321</v>
      </c>
      <c r="B119" s="6" t="s">
        <v>322</v>
      </c>
      <c r="C119" s="6" t="s">
        <v>323</v>
      </c>
      <c r="D119" s="6" t="s">
        <v>324</v>
      </c>
      <c r="E119" s="6"/>
      <c r="F119" s="6"/>
      <c r="G119" s="43"/>
      <c r="H119" s="14">
        <v>536</v>
      </c>
    </row>
    <row r="120" spans="1:7" ht="12.75">
      <c r="A120" s="5" t="s">
        <v>325</v>
      </c>
      <c r="B120" s="6" t="s">
        <v>326</v>
      </c>
      <c r="C120" s="6" t="s">
        <v>327</v>
      </c>
      <c r="D120" s="6" t="s">
        <v>328</v>
      </c>
      <c r="E120" s="6" t="s">
        <v>36</v>
      </c>
      <c r="F120" s="6">
        <v>60</v>
      </c>
      <c r="G120" s="43"/>
    </row>
    <row r="121" spans="1:7" ht="12.75">
      <c r="A121" s="5" t="s">
        <v>329</v>
      </c>
      <c r="B121" s="6" t="s">
        <v>330</v>
      </c>
      <c r="C121" s="6" t="s">
        <v>56</v>
      </c>
      <c r="D121" s="6" t="s">
        <v>47</v>
      </c>
      <c r="E121" s="6" t="s">
        <v>36</v>
      </c>
      <c r="F121" s="6">
        <v>100</v>
      </c>
      <c r="G121" s="43"/>
    </row>
    <row r="122" spans="1:7" ht="12.75">
      <c r="A122" s="5" t="s">
        <v>331</v>
      </c>
      <c r="B122" s="6" t="s">
        <v>332</v>
      </c>
      <c r="C122" s="6" t="s">
        <v>330</v>
      </c>
      <c r="D122" s="6" t="s">
        <v>56</v>
      </c>
      <c r="E122" s="6" t="s">
        <v>36</v>
      </c>
      <c r="F122" s="6">
        <v>100</v>
      </c>
      <c r="G122" s="43"/>
    </row>
    <row r="123" spans="1:7" ht="12.75">
      <c r="A123" s="5" t="s">
        <v>333</v>
      </c>
      <c r="B123" s="6" t="s">
        <v>56</v>
      </c>
      <c r="C123" s="6" t="s">
        <v>46</v>
      </c>
      <c r="D123" s="6" t="s">
        <v>47</v>
      </c>
      <c r="E123" s="6" t="s">
        <v>36</v>
      </c>
      <c r="F123" s="6">
        <v>80</v>
      </c>
      <c r="G123" s="44">
        <f>4/5</f>
        <v>0.8</v>
      </c>
    </row>
    <row r="124" spans="1:7" ht="12.75">
      <c r="A124" s="5" t="s">
        <v>334</v>
      </c>
      <c r="B124" s="6" t="s">
        <v>335</v>
      </c>
      <c r="C124" s="6" t="s">
        <v>42</v>
      </c>
      <c r="D124" s="6" t="s">
        <v>43</v>
      </c>
      <c r="E124" s="6" t="s">
        <v>36</v>
      </c>
      <c r="F124" s="6">
        <v>92</v>
      </c>
      <c r="G124" s="43"/>
    </row>
    <row r="125" spans="1:8" ht="12.75">
      <c r="A125" s="5" t="s">
        <v>336</v>
      </c>
      <c r="B125" s="6" t="s">
        <v>313</v>
      </c>
      <c r="C125" s="6" t="s">
        <v>337</v>
      </c>
      <c r="D125" s="6" t="s">
        <v>204</v>
      </c>
      <c r="E125" s="6"/>
      <c r="F125" s="6"/>
      <c r="G125" s="43"/>
      <c r="H125" s="14" t="s">
        <v>539</v>
      </c>
    </row>
    <row r="126" spans="1:10" ht="12.75">
      <c r="A126" s="5" t="s">
        <v>338</v>
      </c>
      <c r="B126" s="6" t="s">
        <v>339</v>
      </c>
      <c r="C126" s="6" t="s">
        <v>328</v>
      </c>
      <c r="D126" s="6" t="s">
        <v>340</v>
      </c>
      <c r="E126" s="6" t="s">
        <v>36</v>
      </c>
      <c r="F126" s="6">
        <v>40</v>
      </c>
      <c r="G126" s="44">
        <f>194/473</f>
        <v>0.41014799154334036</v>
      </c>
      <c r="H126" s="14">
        <v>453</v>
      </c>
      <c r="I126" s="41">
        <f>F126*H126/100</f>
        <v>181.2</v>
      </c>
      <c r="J126" s="52">
        <f>H126-I126</f>
        <v>271.8</v>
      </c>
    </row>
    <row r="127" spans="1:10" ht="12.75">
      <c r="A127" s="5"/>
      <c r="B127" s="6"/>
      <c r="C127" s="6"/>
      <c r="D127" s="6"/>
      <c r="E127" s="30" t="s">
        <v>538</v>
      </c>
      <c r="F127" s="31">
        <f>184/B126</f>
        <v>0.44987775061124696</v>
      </c>
      <c r="G127" s="44"/>
      <c r="I127" s="41"/>
      <c r="J127" s="52"/>
    </row>
    <row r="128" spans="1:10" ht="12.75">
      <c r="A128" s="5" t="s">
        <v>476</v>
      </c>
      <c r="B128" s="6" t="s">
        <v>211</v>
      </c>
      <c r="C128" s="6" t="s">
        <v>341</v>
      </c>
      <c r="D128" s="6" t="s">
        <v>42</v>
      </c>
      <c r="E128" s="6" t="s">
        <v>36</v>
      </c>
      <c r="F128" s="6">
        <v>100</v>
      </c>
      <c r="G128" s="43"/>
      <c r="H128" s="14">
        <v>45</v>
      </c>
      <c r="I128" s="41">
        <f>F128*H128/100</f>
        <v>45</v>
      </c>
      <c r="J128" s="52">
        <f>H128-I128</f>
        <v>0</v>
      </c>
    </row>
    <row r="129" spans="1:10" ht="12.75">
      <c r="A129" s="5" t="s">
        <v>342</v>
      </c>
      <c r="B129" s="6" t="s">
        <v>343</v>
      </c>
      <c r="C129" s="6" t="s">
        <v>344</v>
      </c>
      <c r="D129" s="6" t="s">
        <v>345</v>
      </c>
      <c r="E129" s="6" t="s">
        <v>36</v>
      </c>
      <c r="F129" s="6">
        <v>93</v>
      </c>
      <c r="G129" s="43"/>
      <c r="H129" s="14">
        <v>133</v>
      </c>
      <c r="I129" s="41">
        <f>F129*H129/100</f>
        <v>123.69</v>
      </c>
      <c r="J129" s="52">
        <f>H129-I129</f>
        <v>9.310000000000002</v>
      </c>
    </row>
    <row r="130" spans="1:7" ht="12.75">
      <c r="A130" s="5" t="s">
        <v>346</v>
      </c>
      <c r="B130" s="6" t="s">
        <v>347</v>
      </c>
      <c r="C130" s="6" t="s">
        <v>348</v>
      </c>
      <c r="D130" s="6" t="s">
        <v>349</v>
      </c>
      <c r="E130" s="6"/>
      <c r="F130" s="6"/>
      <c r="G130" s="43"/>
    </row>
    <row r="131" spans="1:8" ht="12.75">
      <c r="A131" s="5" t="s">
        <v>350</v>
      </c>
      <c r="B131" s="6" t="s">
        <v>351</v>
      </c>
      <c r="C131" s="6" t="s">
        <v>352</v>
      </c>
      <c r="D131" s="6" t="s">
        <v>353</v>
      </c>
      <c r="E131" s="6" t="s">
        <v>44</v>
      </c>
      <c r="F131" s="6">
        <v>51</v>
      </c>
      <c r="G131" s="45">
        <f>472/1898</f>
        <v>0.24868282402528977</v>
      </c>
      <c r="H131" s="14" t="s">
        <v>478</v>
      </c>
    </row>
    <row r="132" spans="1:7" ht="12.75">
      <c r="A132" s="5"/>
      <c r="B132" s="6"/>
      <c r="C132" s="6"/>
      <c r="D132" s="6"/>
      <c r="E132" s="6" t="s">
        <v>36</v>
      </c>
      <c r="F132" s="22">
        <v>24</v>
      </c>
      <c r="G132" s="45"/>
    </row>
    <row r="133" spans="1:7" ht="12.75">
      <c r="A133" s="5"/>
      <c r="B133" s="6"/>
      <c r="C133" s="6"/>
      <c r="D133" s="6"/>
      <c r="E133" s="30" t="s">
        <v>538</v>
      </c>
      <c r="F133" s="22">
        <v>11</v>
      </c>
      <c r="G133" s="46">
        <f>F133*B131/100</f>
        <v>198.88</v>
      </c>
    </row>
    <row r="134" spans="1:7" ht="12.75">
      <c r="A134" s="5" t="s">
        <v>354</v>
      </c>
      <c r="B134" s="6" t="s">
        <v>72</v>
      </c>
      <c r="C134" s="6" t="s">
        <v>72</v>
      </c>
      <c r="D134" s="6" t="s">
        <v>72</v>
      </c>
      <c r="E134" s="6"/>
      <c r="F134" s="6"/>
      <c r="G134" s="43"/>
    </row>
    <row r="135" spans="1:7" ht="12.75">
      <c r="A135" s="5" t="s">
        <v>532</v>
      </c>
      <c r="B135" s="6" t="s">
        <v>355</v>
      </c>
      <c r="C135" s="6" t="s">
        <v>114</v>
      </c>
      <c r="D135" s="6" t="s">
        <v>356</v>
      </c>
      <c r="E135" s="6" t="s">
        <v>36</v>
      </c>
      <c r="F135" s="6">
        <v>100</v>
      </c>
      <c r="G135" s="43"/>
    </row>
    <row r="136" spans="1:9" ht="12.75">
      <c r="A136" s="5" t="s">
        <v>357</v>
      </c>
      <c r="B136" s="6" t="s">
        <v>358</v>
      </c>
      <c r="C136" s="6" t="s">
        <v>359</v>
      </c>
      <c r="D136" s="6" t="s">
        <v>360</v>
      </c>
      <c r="E136" s="6"/>
      <c r="F136" s="6"/>
      <c r="G136" s="43"/>
      <c r="H136" s="14" t="s">
        <v>480</v>
      </c>
      <c r="I136" s="14" t="s">
        <v>479</v>
      </c>
    </row>
    <row r="137" spans="1:7" ht="12.75">
      <c r="A137" s="5" t="s">
        <v>361</v>
      </c>
      <c r="B137" s="6" t="s">
        <v>362</v>
      </c>
      <c r="C137" s="6" t="s">
        <v>363</v>
      </c>
      <c r="D137" s="6" t="s">
        <v>364</v>
      </c>
      <c r="E137" s="6" t="s">
        <v>36</v>
      </c>
      <c r="F137" s="6">
        <v>79</v>
      </c>
      <c r="G137" s="43"/>
    </row>
    <row r="138" spans="1:7" ht="12.75">
      <c r="A138" s="5" t="s">
        <v>365</v>
      </c>
      <c r="B138" s="6" t="s">
        <v>366</v>
      </c>
      <c r="C138" s="6" t="s">
        <v>367</v>
      </c>
      <c r="D138" s="6" t="s">
        <v>367</v>
      </c>
      <c r="E138" s="6" t="s">
        <v>36</v>
      </c>
      <c r="F138" s="6">
        <v>80</v>
      </c>
      <c r="G138" s="43"/>
    </row>
    <row r="139" spans="1:7" ht="12.75">
      <c r="A139" s="5" t="s">
        <v>368</v>
      </c>
      <c r="B139" s="6" t="s">
        <v>72</v>
      </c>
      <c r="C139" s="6" t="s">
        <v>72</v>
      </c>
      <c r="D139" s="6" t="s">
        <v>72</v>
      </c>
      <c r="E139" s="6"/>
      <c r="F139" s="6"/>
      <c r="G139" s="43"/>
    </row>
    <row r="140" spans="1:7" ht="12.75">
      <c r="A140" s="5" t="s">
        <v>369</v>
      </c>
      <c r="B140" s="6" t="s">
        <v>370</v>
      </c>
      <c r="C140" s="6" t="s">
        <v>39</v>
      </c>
      <c r="D140" s="6" t="s">
        <v>43</v>
      </c>
      <c r="E140" s="6" t="s">
        <v>36</v>
      </c>
      <c r="F140" s="6">
        <v>100</v>
      </c>
      <c r="G140" s="43"/>
    </row>
    <row r="141" spans="1:9" ht="12.75">
      <c r="A141" s="5" t="s">
        <v>371</v>
      </c>
      <c r="B141" s="6" t="s">
        <v>372</v>
      </c>
      <c r="C141" s="6" t="s">
        <v>373</v>
      </c>
      <c r="D141" s="6" t="s">
        <v>374</v>
      </c>
      <c r="E141" s="6"/>
      <c r="F141" s="6"/>
      <c r="H141" s="14" t="s">
        <v>536</v>
      </c>
      <c r="I141" s="14" t="s">
        <v>486</v>
      </c>
    </row>
    <row r="142" spans="1:8" ht="12.75">
      <c r="A142" s="40" t="s">
        <v>375</v>
      </c>
      <c r="B142" s="39" t="s">
        <v>376</v>
      </c>
      <c r="C142" s="39" t="s">
        <v>377</v>
      </c>
      <c r="D142" s="39" t="s">
        <v>378</v>
      </c>
      <c r="E142" s="6" t="s">
        <v>44</v>
      </c>
      <c r="F142" s="6">
        <v>31</v>
      </c>
      <c r="G142" s="45">
        <f>908/3473</f>
        <v>0.2614454362222862</v>
      </c>
      <c r="H142" s="41">
        <f>3622*F142/100</f>
        <v>1122.82</v>
      </c>
    </row>
    <row r="143" spans="1:8" ht="12.75">
      <c r="A143" s="40"/>
      <c r="B143" s="39"/>
      <c r="C143" s="39"/>
      <c r="D143" s="39"/>
      <c r="E143" s="32" t="s">
        <v>379</v>
      </c>
      <c r="F143" s="6">
        <v>30</v>
      </c>
      <c r="G143" s="43"/>
      <c r="H143" s="47">
        <f>3622*F143/100</f>
        <v>1086.6</v>
      </c>
    </row>
    <row r="144" spans="1:8" ht="12.75">
      <c r="A144" s="13"/>
      <c r="B144" s="12"/>
      <c r="C144" s="12"/>
      <c r="D144" s="12"/>
      <c r="E144" s="6" t="s">
        <v>36</v>
      </c>
      <c r="F144" s="29">
        <f>G144/B142</f>
        <v>0.234375</v>
      </c>
      <c r="G144" s="48">
        <f>813-63</f>
        <v>750</v>
      </c>
      <c r="H144" s="41">
        <f>895/3622*3292</f>
        <v>813.4566537824406</v>
      </c>
    </row>
    <row r="145" spans="1:8" ht="12.75">
      <c r="A145" s="5" t="s">
        <v>380</v>
      </c>
      <c r="B145" s="6" t="s">
        <v>113</v>
      </c>
      <c r="C145" s="6" t="s">
        <v>370</v>
      </c>
      <c r="D145" s="6" t="s">
        <v>381</v>
      </c>
      <c r="E145" s="6" t="s">
        <v>36</v>
      </c>
      <c r="F145" s="6">
        <v>94</v>
      </c>
      <c r="G145" s="43"/>
      <c r="H145" s="41">
        <f>F145*B145/100</f>
        <v>45.12</v>
      </c>
    </row>
    <row r="146" spans="1:7" ht="12.75">
      <c r="A146" s="5" t="s">
        <v>329</v>
      </c>
      <c r="B146" s="6" t="s">
        <v>72</v>
      </c>
      <c r="C146" s="6" t="s">
        <v>72</v>
      </c>
      <c r="D146" s="6" t="s">
        <v>72</v>
      </c>
      <c r="E146" s="6"/>
      <c r="F146" s="6"/>
      <c r="G146" s="43"/>
    </row>
    <row r="147" spans="1:8" ht="12.75">
      <c r="A147" s="5" t="s">
        <v>382</v>
      </c>
      <c r="B147" s="6" t="s">
        <v>335</v>
      </c>
      <c r="C147" s="6" t="s">
        <v>381</v>
      </c>
      <c r="D147" s="6" t="s">
        <v>215</v>
      </c>
      <c r="E147" s="6" t="s">
        <v>36</v>
      </c>
      <c r="F147" s="6">
        <v>33</v>
      </c>
      <c r="G147" s="44">
        <f>22/47</f>
        <v>0.46808510638297873</v>
      </c>
      <c r="H147" s="41">
        <f>F147*B147/100</f>
        <v>12.87</v>
      </c>
    </row>
    <row r="148" spans="1:8" ht="12.75">
      <c r="A148" s="5" t="s">
        <v>533</v>
      </c>
      <c r="B148" s="6" t="s">
        <v>56</v>
      </c>
      <c r="C148" s="6" t="s">
        <v>46</v>
      </c>
      <c r="D148" s="6" t="s">
        <v>47</v>
      </c>
      <c r="E148" s="6" t="s">
        <v>36</v>
      </c>
      <c r="F148" s="6">
        <v>100</v>
      </c>
      <c r="G148" s="43"/>
      <c r="H148" s="14">
        <v>5</v>
      </c>
    </row>
    <row r="149" spans="1:7" ht="45" customHeight="1">
      <c r="A149" s="19" t="s">
        <v>487</v>
      </c>
      <c r="B149" s="6"/>
      <c r="C149" s="6"/>
      <c r="D149" s="6"/>
      <c r="E149" s="6"/>
      <c r="F149" s="6"/>
      <c r="G149" s="43"/>
    </row>
    <row r="150" spans="1:8" ht="12.75">
      <c r="A150" s="5" t="s">
        <v>388</v>
      </c>
      <c r="B150" s="6" t="s">
        <v>158</v>
      </c>
      <c r="C150" s="6" t="s">
        <v>389</v>
      </c>
      <c r="D150" s="6" t="s">
        <v>390</v>
      </c>
      <c r="E150" s="6"/>
      <c r="F150" s="6"/>
      <c r="G150" s="43"/>
      <c r="H150" s="14" t="s">
        <v>481</v>
      </c>
    </row>
    <row r="151" spans="1:7" ht="12.75">
      <c r="A151" s="5" t="s">
        <v>391</v>
      </c>
      <c r="B151" s="6" t="s">
        <v>392</v>
      </c>
      <c r="C151" s="6" t="s">
        <v>393</v>
      </c>
      <c r="D151" s="6" t="s">
        <v>394</v>
      </c>
      <c r="E151" s="6" t="s">
        <v>36</v>
      </c>
      <c r="F151" s="6">
        <v>63</v>
      </c>
      <c r="G151" s="43"/>
    </row>
    <row r="152" spans="1:7" ht="12.75">
      <c r="A152" s="5" t="s">
        <v>482</v>
      </c>
      <c r="B152" s="6" t="s">
        <v>215</v>
      </c>
      <c r="C152" s="6" t="s">
        <v>395</v>
      </c>
      <c r="D152" s="6" t="s">
        <v>396</v>
      </c>
      <c r="E152" s="6" t="s">
        <v>36</v>
      </c>
      <c r="F152" s="6">
        <v>100</v>
      </c>
      <c r="G152" s="43"/>
    </row>
    <row r="153" spans="1:7" ht="12.75">
      <c r="A153" s="5" t="s">
        <v>397</v>
      </c>
      <c r="B153" s="6" t="s">
        <v>38</v>
      </c>
      <c r="C153" s="6" t="s">
        <v>215</v>
      </c>
      <c r="D153" s="6" t="s">
        <v>395</v>
      </c>
      <c r="E153" s="6" t="s">
        <v>36</v>
      </c>
      <c r="F153" s="6">
        <v>100</v>
      </c>
      <c r="G153" s="43"/>
    </row>
    <row r="154" spans="1:7" ht="12.75">
      <c r="A154" s="18" t="s">
        <v>534</v>
      </c>
      <c r="B154" s="6" t="s">
        <v>63</v>
      </c>
      <c r="C154" s="6" t="s">
        <v>398</v>
      </c>
      <c r="D154" s="6" t="s">
        <v>381</v>
      </c>
      <c r="E154" s="6" t="s">
        <v>36</v>
      </c>
      <c r="F154" s="6">
        <v>100</v>
      </c>
      <c r="G154" s="43"/>
    </row>
    <row r="155" spans="1:7" ht="12.75">
      <c r="A155" s="5" t="s">
        <v>399</v>
      </c>
      <c r="B155" s="6" t="s">
        <v>400</v>
      </c>
      <c r="C155" s="6" t="s">
        <v>344</v>
      </c>
      <c r="D155" s="6" t="s">
        <v>401</v>
      </c>
      <c r="E155" s="6" t="s">
        <v>36</v>
      </c>
      <c r="F155" s="6">
        <v>99</v>
      </c>
      <c r="G155" s="43"/>
    </row>
    <row r="156" spans="1:7" ht="12.75">
      <c r="A156" s="16" t="s">
        <v>402</v>
      </c>
      <c r="B156" s="6" t="s">
        <v>403</v>
      </c>
      <c r="C156" s="6" t="s">
        <v>186</v>
      </c>
      <c r="D156" s="6" t="s">
        <v>404</v>
      </c>
      <c r="E156" s="6" t="s">
        <v>36</v>
      </c>
      <c r="F156" s="6">
        <v>86</v>
      </c>
      <c r="G156" s="43"/>
    </row>
    <row r="157" spans="1:7" ht="25.5">
      <c r="A157" s="17" t="s">
        <v>483</v>
      </c>
      <c r="B157" s="6"/>
      <c r="C157" s="6"/>
      <c r="D157" s="6"/>
      <c r="E157" s="6"/>
      <c r="F157" s="6"/>
      <c r="G157" s="43"/>
    </row>
    <row r="158" spans="1:8" ht="12.75">
      <c r="A158" s="5" t="s">
        <v>383</v>
      </c>
      <c r="B158" s="6" t="s">
        <v>384</v>
      </c>
      <c r="C158" s="6" t="s">
        <v>385</v>
      </c>
      <c r="D158" s="6" t="s">
        <v>386</v>
      </c>
      <c r="E158" s="6"/>
      <c r="F158" s="6"/>
      <c r="G158" s="43"/>
      <c r="H158" s="14" t="s">
        <v>484</v>
      </c>
    </row>
    <row r="159" spans="1:7" ht="12.75">
      <c r="A159" s="5" t="s">
        <v>387</v>
      </c>
      <c r="B159" s="6" t="s">
        <v>384</v>
      </c>
      <c r="C159" s="6" t="s">
        <v>385</v>
      </c>
      <c r="D159" s="6" t="s">
        <v>386</v>
      </c>
      <c r="E159" s="6" t="s">
        <v>36</v>
      </c>
      <c r="F159" s="6">
        <v>67</v>
      </c>
      <c r="G159" s="43"/>
    </row>
    <row r="160" spans="1:7" ht="12.75">
      <c r="A160" s="5" t="s">
        <v>405</v>
      </c>
      <c r="B160" s="6" t="s">
        <v>406</v>
      </c>
      <c r="C160" s="6" t="s">
        <v>407</v>
      </c>
      <c r="D160" s="6" t="s">
        <v>408</v>
      </c>
      <c r="E160" s="6"/>
      <c r="F160" s="6"/>
      <c r="G160" s="43"/>
    </row>
    <row r="161" spans="1:7" ht="12.75">
      <c r="A161" s="5" t="s">
        <v>409</v>
      </c>
      <c r="B161" s="6" t="s">
        <v>410</v>
      </c>
      <c r="C161" s="6" t="s">
        <v>190</v>
      </c>
      <c r="D161" s="6" t="s">
        <v>411</v>
      </c>
      <c r="E161" s="6" t="s">
        <v>36</v>
      </c>
      <c r="F161" s="6">
        <v>66</v>
      </c>
      <c r="G161" s="49" t="s">
        <v>538</v>
      </c>
    </row>
    <row r="162" spans="1:7" ht="12.75">
      <c r="A162" s="5" t="s">
        <v>412</v>
      </c>
      <c r="B162" s="6" t="s">
        <v>72</v>
      </c>
      <c r="C162" s="6" t="s">
        <v>72</v>
      </c>
      <c r="D162" s="6" t="s">
        <v>72</v>
      </c>
      <c r="E162" s="6"/>
      <c r="F162" s="6"/>
      <c r="G162" s="43"/>
    </row>
    <row r="163" spans="1:7" ht="12.75">
      <c r="A163" s="5" t="s">
        <v>485</v>
      </c>
      <c r="B163" s="6" t="s">
        <v>413</v>
      </c>
      <c r="C163" s="6" t="s">
        <v>356</v>
      </c>
      <c r="D163" s="6" t="s">
        <v>414</v>
      </c>
      <c r="E163" s="6" t="s">
        <v>36</v>
      </c>
      <c r="F163" s="6">
        <v>100</v>
      </c>
      <c r="G163" s="43"/>
    </row>
    <row r="164" spans="1:7" ht="12.75">
      <c r="A164" s="8" t="s">
        <v>531</v>
      </c>
      <c r="B164" s="22">
        <v>17</v>
      </c>
      <c r="C164" s="6"/>
      <c r="D164" s="6"/>
      <c r="E164" s="22" t="s">
        <v>36</v>
      </c>
      <c r="F164" s="22">
        <v>100</v>
      </c>
      <c r="G164" s="50"/>
    </row>
    <row r="165" spans="1:7" ht="12.75">
      <c r="A165" s="7" t="s">
        <v>415</v>
      </c>
      <c r="B165" s="6" t="s">
        <v>416</v>
      </c>
      <c r="C165" s="6" t="s">
        <v>417</v>
      </c>
      <c r="D165" s="6" t="s">
        <v>418</v>
      </c>
      <c r="E165" s="6"/>
      <c r="F165" s="6"/>
      <c r="G165" s="43"/>
    </row>
    <row r="166" spans="1:7" ht="12.75">
      <c r="A166" s="5" t="s">
        <v>419</v>
      </c>
      <c r="B166" s="6" t="s">
        <v>416</v>
      </c>
      <c r="C166" s="6" t="s">
        <v>417</v>
      </c>
      <c r="D166" s="6" t="s">
        <v>418</v>
      </c>
      <c r="E166" s="6"/>
      <c r="F166" s="6"/>
      <c r="G166" s="43"/>
    </row>
    <row r="167" spans="1:7" ht="12.75">
      <c r="A167" s="5" t="s">
        <v>420</v>
      </c>
      <c r="B167" s="6" t="s">
        <v>421</v>
      </c>
      <c r="C167" s="6" t="s">
        <v>422</v>
      </c>
      <c r="D167" s="6" t="s">
        <v>423</v>
      </c>
      <c r="E167" s="6"/>
      <c r="F167" s="6"/>
      <c r="G167" s="43"/>
    </row>
    <row r="168" spans="1:7" ht="12.75">
      <c r="A168" s="5" t="s">
        <v>424</v>
      </c>
      <c r="B168" s="6" t="s">
        <v>425</v>
      </c>
      <c r="C168" s="6" t="s">
        <v>303</v>
      </c>
      <c r="D168" s="6" t="s">
        <v>426</v>
      </c>
      <c r="E168" s="6" t="s">
        <v>44</v>
      </c>
      <c r="F168" s="6">
        <v>57</v>
      </c>
      <c r="G168" s="43"/>
    </row>
    <row r="169" spans="1:7" ht="12.75">
      <c r="A169" s="5" t="s">
        <v>427</v>
      </c>
      <c r="B169" s="6" t="s">
        <v>428</v>
      </c>
      <c r="C169" s="6" t="s">
        <v>429</v>
      </c>
      <c r="D169" s="6" t="s">
        <v>430</v>
      </c>
      <c r="E169" s="6" t="s">
        <v>110</v>
      </c>
      <c r="F169" s="6">
        <v>96</v>
      </c>
      <c r="G169" s="43"/>
    </row>
    <row r="170" spans="1:7" ht="12.75">
      <c r="A170" s="5" t="s">
        <v>431</v>
      </c>
      <c r="B170" s="6" t="s">
        <v>432</v>
      </c>
      <c r="C170" s="6" t="s">
        <v>433</v>
      </c>
      <c r="D170" s="6" t="s">
        <v>434</v>
      </c>
      <c r="E170" s="6"/>
      <c r="F170" s="6"/>
      <c r="G170" s="43"/>
    </row>
    <row r="171" spans="1:7" ht="12.75">
      <c r="A171" s="5" t="s">
        <v>435</v>
      </c>
      <c r="B171" s="6" t="s">
        <v>432</v>
      </c>
      <c r="C171" s="6" t="s">
        <v>433</v>
      </c>
      <c r="D171" s="6" t="s">
        <v>434</v>
      </c>
      <c r="E171" s="6" t="s">
        <v>110</v>
      </c>
      <c r="F171" s="6">
        <v>78</v>
      </c>
      <c r="G171" s="43"/>
    </row>
    <row r="172" spans="1:7" ht="12.75">
      <c r="A172" s="5" t="s">
        <v>436</v>
      </c>
      <c r="B172" s="6" t="s">
        <v>437</v>
      </c>
      <c r="C172" s="6" t="s">
        <v>438</v>
      </c>
      <c r="D172" s="6" t="s">
        <v>439</v>
      </c>
      <c r="E172" s="6"/>
      <c r="F172" s="6"/>
      <c r="G172" s="43"/>
    </row>
    <row r="173" spans="1:7" ht="12.75">
      <c r="A173" s="5" t="s">
        <v>440</v>
      </c>
      <c r="B173" s="6" t="s">
        <v>441</v>
      </c>
      <c r="C173" s="6" t="s">
        <v>442</v>
      </c>
      <c r="D173" s="6" t="s">
        <v>443</v>
      </c>
      <c r="E173" s="6" t="s">
        <v>110</v>
      </c>
      <c r="F173" s="6">
        <v>83</v>
      </c>
      <c r="G173" s="43"/>
    </row>
    <row r="174" spans="1:7" ht="12.75">
      <c r="A174" s="5" t="s">
        <v>444</v>
      </c>
      <c r="B174" s="6" t="s">
        <v>72</v>
      </c>
      <c r="C174" s="6" t="s">
        <v>72</v>
      </c>
      <c r="D174" s="6" t="s">
        <v>72</v>
      </c>
      <c r="E174" s="6"/>
      <c r="F174" s="6"/>
      <c r="G174" s="43"/>
    </row>
    <row r="175" spans="1:7" ht="12.75">
      <c r="A175" s="5" t="s">
        <v>445</v>
      </c>
      <c r="B175" s="6" t="s">
        <v>72</v>
      </c>
      <c r="C175" s="6" t="s">
        <v>72</v>
      </c>
      <c r="D175" s="6" t="s">
        <v>72</v>
      </c>
      <c r="E175" s="6"/>
      <c r="F175" s="6"/>
      <c r="G175" s="43"/>
    </row>
    <row r="176" spans="1:7" ht="12.75">
      <c r="A176" s="40" t="s">
        <v>446</v>
      </c>
      <c r="B176" s="39" t="s">
        <v>215</v>
      </c>
      <c r="C176" s="39" t="s">
        <v>398</v>
      </c>
      <c r="D176" s="39" t="s">
        <v>46</v>
      </c>
      <c r="E176" s="6" t="s">
        <v>44</v>
      </c>
      <c r="F176" s="6">
        <v>63</v>
      </c>
      <c r="G176" s="43"/>
    </row>
    <row r="177" spans="1:7" ht="12.75">
      <c r="A177" s="40"/>
      <c r="B177" s="39"/>
      <c r="C177" s="39"/>
      <c r="D177" s="39"/>
      <c r="E177" s="11" t="s">
        <v>379</v>
      </c>
      <c r="F177" s="6">
        <v>26</v>
      </c>
      <c r="G177" s="43"/>
    </row>
    <row r="178" spans="1:7" ht="12.75">
      <c r="A178" s="5" t="s">
        <v>447</v>
      </c>
      <c r="B178" s="6" t="s">
        <v>72</v>
      </c>
      <c r="C178" s="6" t="s">
        <v>72</v>
      </c>
      <c r="D178" s="6" t="s">
        <v>72</v>
      </c>
      <c r="E178" s="6"/>
      <c r="F178" s="6"/>
      <c r="G178" s="43"/>
    </row>
    <row r="179" spans="1:7" ht="12.75">
      <c r="A179" s="5" t="s">
        <v>448</v>
      </c>
      <c r="B179" s="6" t="s">
        <v>449</v>
      </c>
      <c r="C179" s="6" t="s">
        <v>450</v>
      </c>
      <c r="D179" s="6" t="s">
        <v>58</v>
      </c>
      <c r="E179" s="6"/>
      <c r="F179" s="6"/>
      <c r="G179" s="43"/>
    </row>
    <row r="180" spans="1:7" ht="12.75">
      <c r="A180" s="40" t="s">
        <v>451</v>
      </c>
      <c r="B180" s="39" t="s">
        <v>449</v>
      </c>
      <c r="C180" s="39" t="s">
        <v>450</v>
      </c>
      <c r="D180" s="39" t="s">
        <v>58</v>
      </c>
      <c r="E180" s="6" t="s">
        <v>44</v>
      </c>
      <c r="F180" s="6">
        <v>38</v>
      </c>
      <c r="G180" s="43"/>
    </row>
    <row r="181" spans="1:7" ht="12.75">
      <c r="A181" s="40"/>
      <c r="B181" s="39"/>
      <c r="C181" s="39"/>
      <c r="D181" s="39"/>
      <c r="E181" s="6" t="s">
        <v>110</v>
      </c>
      <c r="F181" s="6">
        <v>32</v>
      </c>
      <c r="G181" s="43"/>
    </row>
    <row r="182" spans="1:7" ht="12.75">
      <c r="A182" s="5" t="s">
        <v>452</v>
      </c>
      <c r="B182" s="6" t="s">
        <v>453</v>
      </c>
      <c r="C182" s="6" t="s">
        <v>454</v>
      </c>
      <c r="D182" s="6" t="s">
        <v>455</v>
      </c>
      <c r="E182" s="6"/>
      <c r="F182" s="6"/>
      <c r="G182" s="43"/>
    </row>
    <row r="183" spans="1:7" ht="12.75">
      <c r="A183" s="5" t="s">
        <v>456</v>
      </c>
      <c r="B183" s="6" t="s">
        <v>453</v>
      </c>
      <c r="C183" s="6" t="s">
        <v>454</v>
      </c>
      <c r="D183" s="6" t="s">
        <v>455</v>
      </c>
      <c r="E183" s="6" t="s">
        <v>110</v>
      </c>
      <c r="F183" s="6">
        <v>76</v>
      </c>
      <c r="G183" s="43"/>
    </row>
    <row r="184" spans="1:7" ht="12.75">
      <c r="A184" s="5" t="s">
        <v>457</v>
      </c>
      <c r="B184" s="6" t="s">
        <v>72</v>
      </c>
      <c r="C184" s="6" t="s">
        <v>72</v>
      </c>
      <c r="D184" s="6" t="s">
        <v>72</v>
      </c>
      <c r="E184" s="6"/>
      <c r="F184" s="6"/>
      <c r="G184" s="43"/>
    </row>
    <row r="185" spans="1:7" ht="12.75">
      <c r="A185" s="5" t="s">
        <v>458</v>
      </c>
      <c r="B185" s="6" t="s">
        <v>72</v>
      </c>
      <c r="C185" s="6" t="s">
        <v>72</v>
      </c>
      <c r="D185" s="6" t="s">
        <v>72</v>
      </c>
      <c r="E185" s="6"/>
      <c r="F185" s="6"/>
      <c r="G185" s="43"/>
    </row>
    <row r="186" spans="1:7" ht="12.75">
      <c r="A186" s="5" t="s">
        <v>459</v>
      </c>
      <c r="B186" s="6" t="s">
        <v>72</v>
      </c>
      <c r="C186" s="6" t="s">
        <v>72</v>
      </c>
      <c r="D186" s="6" t="s">
        <v>72</v>
      </c>
      <c r="E186" s="6"/>
      <c r="F186" s="6"/>
      <c r="G186" s="43"/>
    </row>
    <row r="187" spans="1:7" ht="12.75">
      <c r="A187" s="5" t="s">
        <v>460</v>
      </c>
      <c r="B187" s="6" t="s">
        <v>461</v>
      </c>
      <c r="C187" s="6" t="s">
        <v>462</v>
      </c>
      <c r="D187" s="6" t="s">
        <v>463</v>
      </c>
      <c r="E187" s="6"/>
      <c r="F187" s="6"/>
      <c r="G187" s="43"/>
    </row>
    <row r="188" spans="1:7" ht="12.75">
      <c r="A188" s="5" t="s">
        <v>464</v>
      </c>
      <c r="B188" s="6" t="s">
        <v>465</v>
      </c>
      <c r="C188" s="6" t="s">
        <v>466</v>
      </c>
      <c r="D188" s="6" t="s">
        <v>467</v>
      </c>
      <c r="E188" s="6" t="s">
        <v>110</v>
      </c>
      <c r="F188" s="6">
        <v>62</v>
      </c>
      <c r="G188" s="43"/>
    </row>
    <row r="189" spans="1:7" ht="12.75">
      <c r="A189" s="5" t="s">
        <v>468</v>
      </c>
      <c r="B189" s="6" t="s">
        <v>469</v>
      </c>
      <c r="C189" s="6" t="s">
        <v>470</v>
      </c>
      <c r="D189" s="6" t="s">
        <v>471</v>
      </c>
      <c r="E189" s="6" t="s">
        <v>110</v>
      </c>
      <c r="F189" s="6">
        <v>98</v>
      </c>
      <c r="G189" s="43"/>
    </row>
    <row r="190" spans="1:7" ht="12.75">
      <c r="A190" s="5" t="s">
        <v>472</v>
      </c>
      <c r="B190" s="6" t="s">
        <v>398</v>
      </c>
      <c r="C190" s="6" t="s">
        <v>396</v>
      </c>
      <c r="D190" s="6" t="s">
        <v>330</v>
      </c>
      <c r="E190" s="6" t="s">
        <v>110</v>
      </c>
      <c r="F190" s="6">
        <v>94</v>
      </c>
      <c r="G190" s="43"/>
    </row>
  </sheetData>
  <autoFilter ref="A1:K190"/>
  <mergeCells count="32">
    <mergeCell ref="A180:A181"/>
    <mergeCell ref="B180:B181"/>
    <mergeCell ref="C180:C181"/>
    <mergeCell ref="D180:D181"/>
    <mergeCell ref="A176:A177"/>
    <mergeCell ref="B176:B177"/>
    <mergeCell ref="C176:C177"/>
    <mergeCell ref="D176:D177"/>
    <mergeCell ref="A142:A143"/>
    <mergeCell ref="B142:B143"/>
    <mergeCell ref="C142:C143"/>
    <mergeCell ref="D142:D143"/>
    <mergeCell ref="A77:A78"/>
    <mergeCell ref="B77:B78"/>
    <mergeCell ref="C77:C78"/>
    <mergeCell ref="D77:D78"/>
    <mergeCell ref="A60:A61"/>
    <mergeCell ref="B60:B61"/>
    <mergeCell ref="C60:C61"/>
    <mergeCell ref="D60:D61"/>
    <mergeCell ref="A52:A53"/>
    <mergeCell ref="B52:B53"/>
    <mergeCell ref="C52:C53"/>
    <mergeCell ref="D52:D53"/>
    <mergeCell ref="A41:A42"/>
    <mergeCell ref="B41:B42"/>
    <mergeCell ref="C41:C42"/>
    <mergeCell ref="D41:D42"/>
    <mergeCell ref="A28:A29"/>
    <mergeCell ref="B28:B29"/>
    <mergeCell ref="C28:C29"/>
    <mergeCell ref="D28:D2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ySplit="1" topLeftCell="BM2" activePane="bottomLeft" state="frozen"/>
      <selection pane="topLeft" activeCell="A1" sqref="A1"/>
      <selection pane="bottomLeft" activeCell="J9" sqref="J9:K9"/>
    </sheetView>
  </sheetViews>
  <sheetFormatPr defaultColWidth="9.00390625" defaultRowHeight="12.75"/>
  <sheetData>
    <row r="1" spans="1:4" ht="12.75">
      <c r="A1" s="20" t="s">
        <v>488</v>
      </c>
      <c r="B1" s="21">
        <v>9559</v>
      </c>
      <c r="C1" s="21">
        <v>6132</v>
      </c>
      <c r="D1" t="s">
        <v>475</v>
      </c>
    </row>
    <row r="2" spans="1:4" ht="12.75">
      <c r="A2" s="24" t="s">
        <v>524</v>
      </c>
      <c r="B2" s="24">
        <v>4251</v>
      </c>
      <c r="C2" s="24">
        <v>2676</v>
      </c>
      <c r="D2" s="25">
        <f>C2/B2</f>
        <v>0.629498941425547</v>
      </c>
    </row>
    <row r="3" spans="1:4" ht="12.75">
      <c r="A3" t="s">
        <v>515</v>
      </c>
      <c r="B3">
        <v>2473</v>
      </c>
      <c r="C3">
        <v>2457</v>
      </c>
      <c r="D3" s="23">
        <f aca="true" t="shared" si="0" ref="D3:D12">C3/B3</f>
        <v>0.9935301253538212</v>
      </c>
    </row>
    <row r="4" spans="1:4" ht="12.75">
      <c r="A4" s="26" t="s">
        <v>501</v>
      </c>
      <c r="B4" s="26">
        <v>2034</v>
      </c>
      <c r="C4" s="26">
        <v>719</v>
      </c>
      <c r="D4" s="27">
        <f t="shared" si="0"/>
        <v>0.3534906588003933</v>
      </c>
    </row>
    <row r="5" spans="1:4" ht="12.75">
      <c r="A5" s="26" t="s">
        <v>502</v>
      </c>
      <c r="B5" s="26">
        <v>424</v>
      </c>
      <c r="C5" s="26">
        <v>21</v>
      </c>
      <c r="D5" s="27">
        <f t="shared" si="0"/>
        <v>0.049528301886792456</v>
      </c>
    </row>
    <row r="6" spans="1:4" ht="12.75">
      <c r="A6" t="s">
        <v>522</v>
      </c>
      <c r="B6">
        <v>202</v>
      </c>
      <c r="C6">
        <v>95</v>
      </c>
      <c r="D6" s="23">
        <f t="shared" si="0"/>
        <v>0.47029702970297027</v>
      </c>
    </row>
    <row r="7" spans="1:4" ht="12.75">
      <c r="A7" s="24" t="s">
        <v>512</v>
      </c>
      <c r="B7" s="24">
        <v>163</v>
      </c>
      <c r="C7" s="24">
        <v>31</v>
      </c>
      <c r="D7" s="25">
        <f t="shared" si="0"/>
        <v>0.1901840490797546</v>
      </c>
    </row>
    <row r="8" spans="1:4" ht="12.75">
      <c r="A8" t="s">
        <v>518</v>
      </c>
      <c r="B8">
        <v>120</v>
      </c>
      <c r="C8">
        <v>36</v>
      </c>
      <c r="D8" s="23">
        <f t="shared" si="0"/>
        <v>0.3</v>
      </c>
    </row>
    <row r="9" spans="1:11" ht="12.75">
      <c r="A9" t="s">
        <v>511</v>
      </c>
      <c r="B9">
        <v>76</v>
      </c>
      <c r="C9">
        <v>23</v>
      </c>
      <c r="D9" s="23">
        <f t="shared" si="0"/>
        <v>0.3026315789473684</v>
      </c>
      <c r="J9" s="3" t="s">
        <v>537</v>
      </c>
      <c r="K9" s="28">
        <f>(24%*1808)+(23%*3200)</f>
        <v>1169.92</v>
      </c>
    </row>
    <row r="10" spans="1:4" ht="12.75">
      <c r="A10" t="s">
        <v>523</v>
      </c>
      <c r="B10">
        <v>36</v>
      </c>
      <c r="C10">
        <v>3</v>
      </c>
      <c r="D10" s="23">
        <f t="shared" si="0"/>
        <v>0.08333333333333333</v>
      </c>
    </row>
    <row r="11" spans="1:4" ht="12.75">
      <c r="A11" t="s">
        <v>492</v>
      </c>
      <c r="B11">
        <v>35</v>
      </c>
      <c r="C11">
        <v>15</v>
      </c>
      <c r="D11" s="23">
        <f t="shared" si="0"/>
        <v>0.42857142857142855</v>
      </c>
    </row>
    <row r="12" spans="1:4" ht="12.75">
      <c r="A12" t="s">
        <v>507</v>
      </c>
      <c r="B12">
        <v>24</v>
      </c>
      <c r="C12">
        <v>7</v>
      </c>
      <c r="D12" s="23">
        <f t="shared" si="0"/>
        <v>0.2916666666666667</v>
      </c>
    </row>
    <row r="13" spans="1:3" ht="12.75">
      <c r="A13" t="s">
        <v>526</v>
      </c>
      <c r="B13">
        <v>23</v>
      </c>
      <c r="C13">
        <v>10</v>
      </c>
    </row>
    <row r="14" spans="1:3" ht="12.75">
      <c r="A14" t="s">
        <v>508</v>
      </c>
      <c r="B14">
        <v>13</v>
      </c>
      <c r="C14">
        <v>8</v>
      </c>
    </row>
    <row r="15" spans="1:3" ht="12.75">
      <c r="A15" t="s">
        <v>498</v>
      </c>
      <c r="B15">
        <v>12</v>
      </c>
      <c r="C15">
        <v>6</v>
      </c>
    </row>
    <row r="16" spans="1:3" ht="12.75">
      <c r="A16" t="s">
        <v>516</v>
      </c>
      <c r="B16">
        <v>10</v>
      </c>
      <c r="C16">
        <v>5</v>
      </c>
    </row>
    <row r="17" spans="1:2" ht="12.75">
      <c r="A17" t="s">
        <v>530</v>
      </c>
      <c r="B17">
        <v>9</v>
      </c>
    </row>
    <row r="18" spans="1:3" ht="12.75">
      <c r="A18" t="s">
        <v>491</v>
      </c>
      <c r="B18">
        <v>8</v>
      </c>
      <c r="C18">
        <v>4</v>
      </c>
    </row>
    <row r="19" spans="1:3" ht="12.75">
      <c r="A19" t="s">
        <v>525</v>
      </c>
      <c r="B19">
        <v>8</v>
      </c>
      <c r="C19">
        <v>5</v>
      </c>
    </row>
    <row r="20" spans="1:3" ht="12.75">
      <c r="A20" t="s">
        <v>506</v>
      </c>
      <c r="B20">
        <v>6</v>
      </c>
      <c r="C20">
        <v>6</v>
      </c>
    </row>
    <row r="21" spans="1:3" ht="12.75">
      <c r="A21" t="s">
        <v>509</v>
      </c>
      <c r="B21">
        <v>5</v>
      </c>
      <c r="C21">
        <v>4</v>
      </c>
    </row>
    <row r="22" spans="1:3" ht="12.75">
      <c r="A22" t="s">
        <v>513</v>
      </c>
      <c r="B22">
        <v>5</v>
      </c>
      <c r="C22">
        <v>3</v>
      </c>
    </row>
    <row r="23" spans="1:3" ht="12.75">
      <c r="A23" t="s">
        <v>489</v>
      </c>
      <c r="B23">
        <v>4</v>
      </c>
      <c r="C23">
        <v>2</v>
      </c>
    </row>
    <row r="24" spans="1:3" ht="12.75">
      <c r="A24" t="s">
        <v>490</v>
      </c>
      <c r="B24">
        <v>4</v>
      </c>
      <c r="C24">
        <v>2</v>
      </c>
    </row>
    <row r="25" spans="1:3" ht="12.75">
      <c r="A25" t="s">
        <v>504</v>
      </c>
      <c r="B25">
        <v>4</v>
      </c>
      <c r="C25">
        <v>3</v>
      </c>
    </row>
    <row r="26" spans="1:3" ht="12.75">
      <c r="A26" t="s">
        <v>510</v>
      </c>
      <c r="B26">
        <v>4</v>
      </c>
      <c r="C26">
        <v>3</v>
      </c>
    </row>
    <row r="27" spans="1:3" ht="12.75">
      <c r="A27" t="s">
        <v>497</v>
      </c>
      <c r="B27">
        <v>3</v>
      </c>
      <c r="C27">
        <v>1</v>
      </c>
    </row>
    <row r="28" spans="1:2" ht="12.75">
      <c r="A28" t="s">
        <v>500</v>
      </c>
      <c r="B28">
        <v>3</v>
      </c>
    </row>
    <row r="29" spans="1:3" ht="12.75">
      <c r="A29" t="s">
        <v>521</v>
      </c>
      <c r="B29">
        <v>3</v>
      </c>
      <c r="C29">
        <v>2</v>
      </c>
    </row>
    <row r="30" spans="1:2" ht="12.75">
      <c r="A30" t="s">
        <v>529</v>
      </c>
      <c r="B30">
        <v>3</v>
      </c>
    </row>
    <row r="31" spans="1:2" ht="12.75">
      <c r="A31" t="s">
        <v>494</v>
      </c>
      <c r="B31">
        <v>2</v>
      </c>
    </row>
    <row r="32" spans="1:2" ht="12.75">
      <c r="A32" t="s">
        <v>495</v>
      </c>
      <c r="B32">
        <v>2</v>
      </c>
    </row>
    <row r="33" spans="1:3" ht="12.75">
      <c r="A33" t="s">
        <v>505</v>
      </c>
      <c r="B33">
        <v>2</v>
      </c>
      <c r="C33">
        <v>1</v>
      </c>
    </row>
    <row r="34" spans="1:2" ht="12.75">
      <c r="A34" t="s">
        <v>514</v>
      </c>
      <c r="B34">
        <v>2</v>
      </c>
    </row>
    <row r="35" spans="1:3" ht="12.75">
      <c r="A35" t="s">
        <v>527</v>
      </c>
      <c r="B35">
        <v>2</v>
      </c>
      <c r="C35">
        <v>1</v>
      </c>
    </row>
    <row r="36" spans="1:3" ht="12.75">
      <c r="A36" t="s">
        <v>493</v>
      </c>
      <c r="B36">
        <v>1</v>
      </c>
      <c r="C36">
        <v>1</v>
      </c>
    </row>
    <row r="37" spans="1:2" ht="12.75">
      <c r="A37" t="s">
        <v>496</v>
      </c>
      <c r="B37">
        <v>1</v>
      </c>
    </row>
    <row r="38" spans="1:3" ht="12.75">
      <c r="A38" t="s">
        <v>499</v>
      </c>
      <c r="B38">
        <v>1</v>
      </c>
      <c r="C38">
        <v>1</v>
      </c>
    </row>
    <row r="39" spans="1:3" ht="12.75">
      <c r="A39" t="s">
        <v>503</v>
      </c>
      <c r="B39">
        <v>1</v>
      </c>
      <c r="C39">
        <v>1</v>
      </c>
    </row>
    <row r="40" spans="1:2" ht="12.75">
      <c r="A40" t="s">
        <v>517</v>
      </c>
      <c r="B40">
        <v>1</v>
      </c>
    </row>
    <row r="41" spans="1:2" ht="12.75">
      <c r="A41" t="s">
        <v>519</v>
      </c>
      <c r="B41">
        <v>1</v>
      </c>
    </row>
    <row r="42" spans="1:2" ht="12.75">
      <c r="A42" t="s">
        <v>520</v>
      </c>
      <c r="B42">
        <v>1</v>
      </c>
    </row>
    <row r="43" spans="1:3" ht="12.75">
      <c r="A43" t="s">
        <v>528</v>
      </c>
      <c r="B43">
        <v>1</v>
      </c>
      <c r="C43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20"/>
  <sheetViews>
    <sheetView workbookViewId="0" topLeftCell="A1">
      <selection activeCell="B2" sqref="B2"/>
    </sheetView>
  </sheetViews>
  <sheetFormatPr defaultColWidth="9.00390625" defaultRowHeight="12.75"/>
  <cols>
    <col min="1" max="1" width="16.875" style="0" bestFit="1" customWidth="1"/>
    <col min="2" max="2" width="22.125" style="0" bestFit="1" customWidth="1"/>
  </cols>
  <sheetData>
    <row r="1" spans="1:2" ht="12.75">
      <c r="A1" t="s">
        <v>3</v>
      </c>
      <c r="B1" s="1" t="s">
        <v>4</v>
      </c>
    </row>
    <row r="2" spans="1:2" ht="12.75">
      <c r="A2" t="s">
        <v>5</v>
      </c>
      <c r="B2" s="2">
        <v>0.5549652777777777</v>
      </c>
    </row>
    <row r="3" ht="12.75">
      <c r="B3" s="1"/>
    </row>
    <row r="4" spans="1:2" ht="12.75">
      <c r="A4" t="s">
        <v>6</v>
      </c>
      <c r="B4" s="1" t="s">
        <v>7</v>
      </c>
    </row>
    <row r="5" spans="1:2" ht="12.75">
      <c r="A5" t="s">
        <v>8</v>
      </c>
      <c r="B5" s="1" t="s">
        <v>26</v>
      </c>
    </row>
    <row r="6" ht="12.75">
      <c r="B6" s="1"/>
    </row>
    <row r="7" spans="1:2" ht="12.75">
      <c r="A7" t="s">
        <v>9</v>
      </c>
      <c r="B7" s="1" t="s">
        <v>10</v>
      </c>
    </row>
    <row r="8" spans="1:2" ht="12.75">
      <c r="A8" t="s">
        <v>11</v>
      </c>
      <c r="B8" s="1" t="s">
        <v>12</v>
      </c>
    </row>
    <row r="9" ht="12.75">
      <c r="B9" s="1"/>
    </row>
    <row r="10" spans="1:2" ht="12.75">
      <c r="A10" t="s">
        <v>13</v>
      </c>
      <c r="B10" s="1" t="s">
        <v>14</v>
      </c>
    </row>
    <row r="11" spans="1:2" ht="12.75">
      <c r="A11" t="s">
        <v>15</v>
      </c>
      <c r="B11" s="1" t="s">
        <v>16</v>
      </c>
    </row>
    <row r="12" spans="1:2" ht="12.75">
      <c r="A12" t="s">
        <v>17</v>
      </c>
      <c r="B12" s="1" t="s">
        <v>18</v>
      </c>
    </row>
    <row r="13" spans="1:2" ht="12.75">
      <c r="A13" t="s">
        <v>19</v>
      </c>
      <c r="B13" s="1" t="s">
        <v>18</v>
      </c>
    </row>
    <row r="14" spans="1:2" ht="12.75">
      <c r="A14" t="s">
        <v>20</v>
      </c>
      <c r="B14" s="1" t="s">
        <v>18</v>
      </c>
    </row>
    <row r="15" spans="1:2" ht="12.75">
      <c r="A15" t="s">
        <v>21</v>
      </c>
      <c r="B15" s="1" t="s">
        <v>18</v>
      </c>
    </row>
    <row r="16" spans="1:2" ht="12.75">
      <c r="A16" t="s">
        <v>22</v>
      </c>
      <c r="B16" s="1" t="s">
        <v>18</v>
      </c>
    </row>
    <row r="17" spans="1:2" ht="12.75">
      <c r="A17" t="s">
        <v>23</v>
      </c>
      <c r="B17" s="1" t="s">
        <v>18</v>
      </c>
    </row>
    <row r="18" ht="12.75">
      <c r="B18" s="1"/>
    </row>
    <row r="19" ht="12.75">
      <c r="B19" s="1"/>
    </row>
    <row r="20" ht="12.75">
      <c r="B20" s="1"/>
    </row>
  </sheetData>
  <sheetProtection password="81C5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SCherevko</dc:creator>
  <cp:keywords/>
  <dc:description/>
  <cp:lastModifiedBy>1</cp:lastModifiedBy>
  <dcterms:created xsi:type="dcterms:W3CDTF">2003-06-26T08:56:44Z</dcterms:created>
  <dcterms:modified xsi:type="dcterms:W3CDTF">2013-03-29T19:37:37Z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1110541677</vt:i4>
  </property>
  <property fmtid="{D5CDD505-2E9C-101B-9397-08002B2CF9AE}" pid="3" name="_EmailSubject">
    <vt:lpwstr/>
  </property>
  <property fmtid="{D5CDD505-2E9C-101B-9397-08002B2CF9AE}" pid="4" name="_AuthorEmail">
    <vt:lpwstr>Sergiy.Cherevko@aplana.com</vt:lpwstr>
  </property>
  <property fmtid="{D5CDD505-2E9C-101B-9397-08002B2CF9AE}" pid="5" name="_AuthorEmailDisplayName">
    <vt:lpwstr>Черевко Сергей</vt:lpwstr>
  </property>
  <property fmtid="{D5CDD505-2E9C-101B-9397-08002B2CF9AE}" pid="6" name="_ReviewingToolsShownOnce">
    <vt:lpwstr/>
  </property>
</Properties>
</file>