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255" windowHeight="10830" activeTab="1"/>
  </bookViews>
  <sheets>
    <sheet name="кусты" sheetId="1" r:id="rId1"/>
    <sheet name="деревни" sheetId="2" r:id="rId2"/>
  </sheets>
  <definedNames/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X271" authorId="0">
      <text>
        <r>
          <rPr>
            <b/>
            <sz val="8"/>
            <rFont val="Tahoma"/>
            <family val="0"/>
          </rPr>
          <t>видимо, ошибка. д.б. чудь</t>
        </r>
      </text>
    </comment>
    <comment ref="E72" authorId="0">
      <text>
        <r>
          <rPr>
            <sz val="8"/>
            <rFont val="Tahoma"/>
            <family val="2"/>
          </rPr>
          <t>Ещё в 1970 г. в ней жили вепсы. Но где находится, непонятно.</t>
        </r>
      </text>
    </comment>
  </commentList>
</comments>
</file>

<file path=xl/sharedStrings.xml><?xml version="1.0" encoding="utf-8"?>
<sst xmlns="http://schemas.openxmlformats.org/spreadsheetml/2006/main" count="3635" uniqueCount="819">
  <si>
    <t>субъект РФ</t>
  </si>
  <si>
    <t>район</t>
  </si>
  <si>
    <t>сс/волость 2002</t>
  </si>
  <si>
    <t>н.п.</t>
  </si>
  <si>
    <t>вепсское название (Joalaid)</t>
  </si>
  <si>
    <t>вепсское название</t>
  </si>
  <si>
    <t>тип н.п</t>
  </si>
  <si>
    <t>Всего, чел.</t>
  </si>
  <si>
    <t>вепсы, чел.</t>
  </si>
  <si>
    <t>вепсы, %</t>
  </si>
  <si>
    <t>яз, чел.</t>
  </si>
  <si>
    <t>яз. %</t>
  </si>
  <si>
    <t>куст</t>
  </si>
  <si>
    <t>19в общество</t>
  </si>
  <si>
    <t>др. названия</t>
  </si>
  <si>
    <t>всего</t>
  </si>
  <si>
    <t>%</t>
  </si>
  <si>
    <t>нп</t>
  </si>
  <si>
    <t>волость</t>
  </si>
  <si>
    <t>1873 нац.</t>
  </si>
  <si>
    <t>название</t>
  </si>
  <si>
    <t>ВО</t>
  </si>
  <si>
    <t>Бабаевский район</t>
  </si>
  <si>
    <t>Куйский Национальный Вепсский сельсовет</t>
  </si>
  <si>
    <t>Войлахта</t>
  </si>
  <si>
    <t>Vi̬iлaht</t>
  </si>
  <si>
    <t>Voilaht, Viilaht</t>
  </si>
  <si>
    <t>Марково</t>
  </si>
  <si>
    <t>Markutan</t>
  </si>
  <si>
    <t>деревня</t>
  </si>
  <si>
    <t>Марковское</t>
  </si>
  <si>
    <t>Пустошка</t>
  </si>
  <si>
    <t>Pust</t>
  </si>
  <si>
    <t>Вирино</t>
  </si>
  <si>
    <t>Virahtan</t>
  </si>
  <si>
    <t>Виринское</t>
  </si>
  <si>
    <t>Куя</t>
  </si>
  <si>
    <t>Kuja</t>
  </si>
  <si>
    <t>Куя, Куйский погост</t>
  </si>
  <si>
    <t>Кийно</t>
  </si>
  <si>
    <t>Kaist</t>
  </si>
  <si>
    <t>Заболотское</t>
  </si>
  <si>
    <t>Заболотье</t>
  </si>
  <si>
    <t>Sontaga</t>
  </si>
  <si>
    <t>Панкратово</t>
  </si>
  <si>
    <t>Prangatist</t>
  </si>
  <si>
    <t>Панкратовское</t>
  </si>
  <si>
    <t xml:space="preserve">Панкратовская, </t>
  </si>
  <si>
    <t>Пондала</t>
  </si>
  <si>
    <t>Pondaл</t>
  </si>
  <si>
    <t>Pondal</t>
  </si>
  <si>
    <t>Пондальский погост</t>
  </si>
  <si>
    <t>Киндаево</t>
  </si>
  <si>
    <t>Kundust</t>
  </si>
  <si>
    <t>Киндаевское</t>
  </si>
  <si>
    <t>Берег</t>
  </si>
  <si>
    <t>Rand</t>
  </si>
  <si>
    <t>Гридинское</t>
  </si>
  <si>
    <t>Слобода</t>
  </si>
  <si>
    <t>Slabad</t>
  </si>
  <si>
    <t>Слободское</t>
  </si>
  <si>
    <t>Туржино</t>
  </si>
  <si>
    <t>Turzin</t>
  </si>
  <si>
    <t>Аксёново</t>
  </si>
  <si>
    <t>Aksintant</t>
  </si>
  <si>
    <t>Аксеновское</t>
  </si>
  <si>
    <t xml:space="preserve">Оксёновская, </t>
  </si>
  <si>
    <t>Никонова Гора</t>
  </si>
  <si>
    <t>Surg</t>
  </si>
  <si>
    <t>Никоновское</t>
  </si>
  <si>
    <t>Верхний сельсовет</t>
  </si>
  <si>
    <t>Аксентьевская</t>
  </si>
  <si>
    <t>Киинская</t>
  </si>
  <si>
    <t>Аганино</t>
  </si>
  <si>
    <t>Верхний Конец</t>
  </si>
  <si>
    <t>Agj</t>
  </si>
  <si>
    <t>вепс нас. 20 в.</t>
  </si>
  <si>
    <t>Гашково</t>
  </si>
  <si>
    <t>Гора</t>
  </si>
  <si>
    <t>Гридино</t>
  </si>
  <si>
    <t>Гринево</t>
  </si>
  <si>
    <t>Завод</t>
  </si>
  <si>
    <t>Истомино</t>
  </si>
  <si>
    <t>Керчаково</t>
  </si>
  <si>
    <t>Kerčak</t>
  </si>
  <si>
    <t>Мамоново</t>
  </si>
  <si>
    <t>Маяк-Горка</t>
  </si>
  <si>
    <t>хутор</t>
  </si>
  <si>
    <t>Новая Деревня</t>
  </si>
  <si>
    <t>Новинка</t>
  </si>
  <si>
    <t>Пухтаево</t>
  </si>
  <si>
    <t>Рагозино</t>
  </si>
  <si>
    <t>Чубрино</t>
  </si>
  <si>
    <t>Центральный сельсовет</t>
  </si>
  <si>
    <t>Киино</t>
  </si>
  <si>
    <t>Kijaiž-</t>
  </si>
  <si>
    <t>Апучево</t>
  </si>
  <si>
    <t>Давыдово</t>
  </si>
  <si>
    <t>Калачево</t>
  </si>
  <si>
    <t>Качалово</t>
  </si>
  <si>
    <t>Кондратово</t>
  </si>
  <si>
    <t>Кябелево</t>
  </si>
  <si>
    <t>Морозово</t>
  </si>
  <si>
    <t>Нечаево</t>
  </si>
  <si>
    <t>Нижний Конец</t>
  </si>
  <si>
    <t>Петраково</t>
  </si>
  <si>
    <t>Тарасово</t>
  </si>
  <si>
    <t>Федьково</t>
  </si>
  <si>
    <t>Харино</t>
  </si>
  <si>
    <t>Шеино</t>
  </si>
  <si>
    <t>Шилово</t>
  </si>
  <si>
    <t>Янишево</t>
  </si>
  <si>
    <t>Пяжозерский сельсовет</t>
  </si>
  <si>
    <t>Пяжозеро (куст)</t>
  </si>
  <si>
    <t>Päžaŕ</t>
  </si>
  <si>
    <t xml:space="preserve">Päzar’ / Pazjar </t>
  </si>
  <si>
    <t>Пяжозеро</t>
  </si>
  <si>
    <t>Пяжезерское</t>
  </si>
  <si>
    <t>Алексеевская</t>
  </si>
  <si>
    <t>Fenoil</t>
  </si>
  <si>
    <t>Григорьевская</t>
  </si>
  <si>
    <t>Заречье</t>
  </si>
  <si>
    <t>Красная Гора</t>
  </si>
  <si>
    <t>Jušag</t>
  </si>
  <si>
    <t>Макарьевская</t>
  </si>
  <si>
    <t xml:space="preserve">Rand </t>
  </si>
  <si>
    <t>Никитинская</t>
  </si>
  <si>
    <t>Rod'k</t>
  </si>
  <si>
    <t>Погорелая</t>
  </si>
  <si>
    <t>Palatez</t>
  </si>
  <si>
    <t>Тарасовская</t>
  </si>
  <si>
    <t>Vas'kinad</t>
  </si>
  <si>
    <t>Яковлевская</t>
  </si>
  <si>
    <t>Eremag</t>
  </si>
  <si>
    <t>Колошма</t>
  </si>
  <si>
    <t xml:space="preserve">Kaлažma </t>
  </si>
  <si>
    <t>посёлок</t>
  </si>
  <si>
    <t>Пяжелка</t>
  </si>
  <si>
    <t xml:space="preserve">Päzelk </t>
  </si>
  <si>
    <t>Нижняя Ножема</t>
  </si>
  <si>
    <t>Кленозеро</t>
  </si>
  <si>
    <t>Vahtaŕ</t>
  </si>
  <si>
    <t>Лодейнопольский Олонецкой</t>
  </si>
  <si>
    <t>Шимозерская</t>
  </si>
  <si>
    <t>Нажмозеро</t>
  </si>
  <si>
    <t>Nažamjäŕv</t>
  </si>
  <si>
    <t>Кривозёрское</t>
  </si>
  <si>
    <t>Вытегорский район</t>
  </si>
  <si>
    <t>Оштинский сельсовет</t>
  </si>
  <si>
    <t>Аким-озеро (Пустыня, Кимас-Озеро-Пустынка)</t>
  </si>
  <si>
    <t>Пустынское</t>
  </si>
  <si>
    <t>Торозеро</t>
  </si>
  <si>
    <t>Torazjäŕ</t>
  </si>
  <si>
    <t>1-е Шимозерское</t>
  </si>
  <si>
    <t>Пелкасска</t>
  </si>
  <si>
    <t>2-е Шимозерское</t>
  </si>
  <si>
    <t>Кривозёро</t>
  </si>
  <si>
    <t>Väräsäŕ</t>
  </si>
  <si>
    <t>Väräsärv'</t>
  </si>
  <si>
    <t>Вахтозеро</t>
  </si>
  <si>
    <t>Vahtkär</t>
  </si>
  <si>
    <t>?</t>
  </si>
  <si>
    <t>Шатозеро</t>
  </si>
  <si>
    <t>Šataŕ</t>
  </si>
  <si>
    <t>Šatarv</t>
  </si>
  <si>
    <t>Шимозеро</t>
  </si>
  <si>
    <t>Šimǵäŕ</t>
  </si>
  <si>
    <t>Šimg'är'</t>
  </si>
  <si>
    <t>1-е и 2-е Шимозерское</t>
  </si>
  <si>
    <t>Коштугский сельсовет</t>
  </si>
  <si>
    <t>Сяргозеро</t>
  </si>
  <si>
    <t>Säŕgǵäŕv</t>
  </si>
  <si>
    <t>Ошта (Оштинский Погост)</t>
  </si>
  <si>
    <t>Šušt / Ošt</t>
  </si>
  <si>
    <t>село</t>
  </si>
  <si>
    <t>Симаново</t>
  </si>
  <si>
    <t>Simanovo</t>
  </si>
  <si>
    <t>Анхимовский сельсовет</t>
  </si>
  <si>
    <t>Куштозеро</t>
  </si>
  <si>
    <t>Kuštk'äŕv</t>
  </si>
  <si>
    <t>Вытегорский уезд Олонецкой</t>
  </si>
  <si>
    <t>Коштугская</t>
  </si>
  <si>
    <t>Борисово</t>
  </si>
  <si>
    <t>Митино</t>
  </si>
  <si>
    <t>Ундозеро</t>
  </si>
  <si>
    <t>Undǵäŕv</t>
  </si>
  <si>
    <t>Бараново</t>
  </si>
  <si>
    <t>Замошье</t>
  </si>
  <si>
    <t>Мошниковская</t>
  </si>
  <si>
    <t>Ундозерский Погост</t>
  </si>
  <si>
    <t>Федоровская</t>
  </si>
  <si>
    <t>ЛО</t>
  </si>
  <si>
    <t>Бокситогорский район</t>
  </si>
  <si>
    <t>Радогощинская волость</t>
  </si>
  <si>
    <t>Боброзеро</t>
  </si>
  <si>
    <t>Maigaŕ</t>
  </si>
  <si>
    <t>Maigär’</t>
  </si>
  <si>
    <t>Боброзерское</t>
  </si>
  <si>
    <t>Тихвинский уезд</t>
  </si>
  <si>
    <t>Борисовщинская</t>
  </si>
  <si>
    <t>Федорова гора</t>
  </si>
  <si>
    <t>Fedramägi</t>
  </si>
  <si>
    <t>Радогощь</t>
  </si>
  <si>
    <t>Aŕśkaht'</t>
  </si>
  <si>
    <t>Arskaht' / Arškaht</t>
  </si>
  <si>
    <t>Радогощское</t>
  </si>
  <si>
    <t>Абрамова Гора</t>
  </si>
  <si>
    <t>Kaivon pagast</t>
  </si>
  <si>
    <t>Емельяновское</t>
  </si>
  <si>
    <t>Амосова Гора</t>
  </si>
  <si>
    <t>Чайгинское</t>
  </si>
  <si>
    <t>Белячиха</t>
  </si>
  <si>
    <t>Бочево</t>
  </si>
  <si>
    <t>Борисовщина</t>
  </si>
  <si>
    <t>Буржаевское</t>
  </si>
  <si>
    <t>Дмитрово</t>
  </si>
  <si>
    <t>Койгуши</t>
  </si>
  <si>
    <t>Daniл</t>
  </si>
  <si>
    <t>Корталы-Усадище</t>
  </si>
  <si>
    <t>Kortлaht</t>
  </si>
  <si>
    <t>Беловское</t>
  </si>
  <si>
    <t>Окулово</t>
  </si>
  <si>
    <t>Остров</t>
  </si>
  <si>
    <t>Пожарищское</t>
  </si>
  <si>
    <t>Петрово</t>
  </si>
  <si>
    <t>Пожарище</t>
  </si>
  <si>
    <t>Požariš</t>
  </si>
  <si>
    <t>Пёлуши</t>
  </si>
  <si>
    <t>Pölō</t>
  </si>
  <si>
    <t>Пожарищское (церк. земли)</t>
  </si>
  <si>
    <t>Пудрино</t>
  </si>
  <si>
    <t>Пятино</t>
  </si>
  <si>
    <t xml:space="preserve">P'ätin </t>
  </si>
  <si>
    <t>Тедрово</t>
  </si>
  <si>
    <t>Чайгино</t>
  </si>
  <si>
    <t xml:space="preserve">Čäigī  </t>
  </si>
  <si>
    <t>Сташково (Тутока)</t>
  </si>
  <si>
    <t>Tutuk</t>
  </si>
  <si>
    <t>Тутока</t>
  </si>
  <si>
    <t>Сташковское (Тутока)</t>
  </si>
  <si>
    <t>Маслово</t>
  </si>
  <si>
    <t>Жары</t>
  </si>
  <si>
    <t>Зародница</t>
  </si>
  <si>
    <t>Зародницкое</t>
  </si>
  <si>
    <t>Маренница</t>
  </si>
  <si>
    <t>Могильское</t>
  </si>
  <si>
    <t>Усадище</t>
  </si>
  <si>
    <t>Сидоровская волость</t>
  </si>
  <si>
    <t>Сидорово (Сорвозеро)</t>
  </si>
  <si>
    <t>Sodjäŕv</t>
  </si>
  <si>
    <t>Sodjärv</t>
  </si>
  <si>
    <t>Сидоровское</t>
  </si>
  <si>
    <t>Красноборский</t>
  </si>
  <si>
    <t>Красный Бор</t>
  </si>
  <si>
    <t>Bor</t>
  </si>
  <si>
    <t>Саньков Бор</t>
  </si>
  <si>
    <t>Белая</t>
  </si>
  <si>
    <t xml:space="preserve">Vāgedjäŕv  </t>
  </si>
  <si>
    <t>Vaagär’, Vaaged järv</t>
  </si>
  <si>
    <t>Бор</t>
  </si>
  <si>
    <t>Лахта (Кортлахта?)</t>
  </si>
  <si>
    <t>Kortlaht</t>
  </si>
  <si>
    <t>Прокушевское</t>
  </si>
  <si>
    <t>Прокушево (Шилрозеро)</t>
  </si>
  <si>
    <t>Šidjäŕv</t>
  </si>
  <si>
    <t>Šidjärv</t>
  </si>
  <si>
    <t>Корвала</t>
  </si>
  <si>
    <t>Korvoil'</t>
  </si>
  <si>
    <t>Korvoil</t>
  </si>
  <si>
    <t>Корвальское</t>
  </si>
  <si>
    <t>Лукинская</t>
  </si>
  <si>
    <t>Килькиничи</t>
  </si>
  <si>
    <t>Нойдала (Найдола)</t>
  </si>
  <si>
    <t>Noidaл</t>
  </si>
  <si>
    <t>Нойдала</t>
  </si>
  <si>
    <t>Найдольское</t>
  </si>
  <si>
    <t>Ребов Конец (Рябов Конец)</t>
  </si>
  <si>
    <t>Rebagj</t>
  </si>
  <si>
    <t>Чидово</t>
  </si>
  <si>
    <t xml:space="preserve">Čidoi </t>
  </si>
  <si>
    <t>Лодейнопольский район</t>
  </si>
  <si>
    <t>Алеховщинская волость</t>
  </si>
  <si>
    <t>Бор (Соцкий погост)</t>
  </si>
  <si>
    <t>Sadoveh</t>
  </si>
  <si>
    <t>Подборское</t>
  </si>
  <si>
    <t>д. Бор (Соцкий погост, Котова гора)</t>
  </si>
  <si>
    <t>Шапшинская</t>
  </si>
  <si>
    <t>чудь</t>
  </si>
  <si>
    <t>Ефремково</t>
  </si>
  <si>
    <t>д. Ефремково (Соцкий погост)</t>
  </si>
  <si>
    <t>рус</t>
  </si>
  <si>
    <t>Левково</t>
  </si>
  <si>
    <t>Ратигорское</t>
  </si>
  <si>
    <t>Надпорожье</t>
  </si>
  <si>
    <t xml:space="preserve">Koskemṕä </t>
  </si>
  <si>
    <t>Ратигора</t>
  </si>
  <si>
    <t>Имоченская волость</t>
  </si>
  <si>
    <t>Варбиничи</t>
  </si>
  <si>
    <t>Varbaл</t>
  </si>
  <si>
    <t>Кукас</t>
  </si>
  <si>
    <t>Печеницы</t>
  </si>
  <si>
    <t>Печеницы и д. Посад Печеницы</t>
  </si>
  <si>
    <t>Руссконицы</t>
  </si>
  <si>
    <t>Rusttaл</t>
  </si>
  <si>
    <t>с. Русконицы (Фефелово)</t>
  </si>
  <si>
    <t>Тервеническая волость</t>
  </si>
  <si>
    <t>Тервеничи</t>
  </si>
  <si>
    <t>T'erл</t>
  </si>
  <si>
    <t>Tervoil</t>
  </si>
  <si>
    <t>Вонозеро</t>
  </si>
  <si>
    <t xml:space="preserve">Enaŕv </t>
  </si>
  <si>
    <t>Хмелезеро</t>
  </si>
  <si>
    <t xml:space="preserve">Humaŕv </t>
  </si>
  <si>
    <t>Подпорожский район</t>
  </si>
  <si>
    <t>Винницкая волость</t>
  </si>
  <si>
    <t>Заяцкая</t>
  </si>
  <si>
    <t>Заецкая</t>
  </si>
  <si>
    <t>Тумазы</t>
  </si>
  <si>
    <t>Цярь-Сюрьга</t>
  </si>
  <si>
    <t>Чикозеро</t>
  </si>
  <si>
    <t>Čikoл</t>
  </si>
  <si>
    <t>Čikl</t>
  </si>
  <si>
    <t>Аверкиевская</t>
  </si>
  <si>
    <t>Коллякова</t>
  </si>
  <si>
    <t>Винницы</t>
  </si>
  <si>
    <t>Viŋgл / Vidл</t>
  </si>
  <si>
    <t>Vingl / Vidl</t>
  </si>
  <si>
    <t>Грибановская</t>
  </si>
  <si>
    <t>Некрасово</t>
  </si>
  <si>
    <t>Великий Двор</t>
  </si>
  <si>
    <t>Игнатовское</t>
  </si>
  <si>
    <t>Курбинская волость</t>
  </si>
  <si>
    <t>Ладва</t>
  </si>
  <si>
    <t>Лadv</t>
  </si>
  <si>
    <t>Ladv</t>
  </si>
  <si>
    <t>Васильевская</t>
  </si>
  <si>
    <t>Курба</t>
  </si>
  <si>
    <t>Kurb</t>
  </si>
  <si>
    <t>лесной посёлок, возник в 1960 г</t>
  </si>
  <si>
    <t>Казыченская</t>
  </si>
  <si>
    <t>Миницкая (Мягозеро)</t>
  </si>
  <si>
    <t>Mägäŕv</t>
  </si>
  <si>
    <t>Mäggär'v</t>
  </si>
  <si>
    <t>Мягозеро</t>
  </si>
  <si>
    <t>Курповская волость</t>
  </si>
  <si>
    <t>Мятусово</t>
  </si>
  <si>
    <t>Мятусовское</t>
  </si>
  <si>
    <t>с. Мятусово</t>
  </si>
  <si>
    <t>Лодейнопольский уезд</t>
  </si>
  <si>
    <t>смеш: чудь и рус</t>
  </si>
  <si>
    <t>Согиницы</t>
  </si>
  <si>
    <t>Согинское</t>
  </si>
  <si>
    <t>д. Погост (Согинский)</t>
  </si>
  <si>
    <t>Подпорожская волость</t>
  </si>
  <si>
    <t>Хевроньино</t>
  </si>
  <si>
    <t>Хевронский</t>
  </si>
  <si>
    <t>с. Хевроньино</t>
  </si>
  <si>
    <t>Гришино</t>
  </si>
  <si>
    <t>д. Гришино</t>
  </si>
  <si>
    <t>Озерская волость</t>
  </si>
  <si>
    <t>Озёра</t>
  </si>
  <si>
    <t xml:space="preserve">Järved </t>
  </si>
  <si>
    <t>Järved, Järvenkülä</t>
  </si>
  <si>
    <t>Озерской сельсовет</t>
  </si>
  <si>
    <t>Азмозеро (Подовинники)</t>
  </si>
  <si>
    <t>Rihaluine</t>
  </si>
  <si>
    <t>д. Азмозеро (Подовинники)</t>
  </si>
  <si>
    <t>Ильинская</t>
  </si>
  <si>
    <t>Кузьминская</t>
  </si>
  <si>
    <t>Мартемьяновская</t>
  </si>
  <si>
    <t>Никулинская</t>
  </si>
  <si>
    <t>Ожеговская</t>
  </si>
  <si>
    <t>Шондовичи</t>
  </si>
  <si>
    <t>Šond'al</t>
  </si>
  <si>
    <t>Нёмжа</t>
  </si>
  <si>
    <t>Nemž</t>
  </si>
  <si>
    <t>Еремеевская</t>
  </si>
  <si>
    <t>Савинская</t>
  </si>
  <si>
    <t>Кармановская</t>
  </si>
  <si>
    <t>Бахарево</t>
  </si>
  <si>
    <t>Пёлдуши</t>
  </si>
  <si>
    <t>Пёлдушская волость</t>
  </si>
  <si>
    <t>Пелдуши</t>
  </si>
  <si>
    <t>Pecoil'</t>
  </si>
  <si>
    <t>Pecoil</t>
  </si>
  <si>
    <t>Сарозеро (Куманево)</t>
  </si>
  <si>
    <t>Sarjärv</t>
  </si>
  <si>
    <t>Сарозеро</t>
  </si>
  <si>
    <t>Сарозерское</t>
  </si>
  <si>
    <t>Мутнозеро</t>
  </si>
  <si>
    <t>Mudaŕv</t>
  </si>
  <si>
    <t>пгт Вознесенье</t>
  </si>
  <si>
    <t>Княжбор</t>
  </si>
  <si>
    <t>Вознесенье</t>
  </si>
  <si>
    <t>Ust'ka</t>
  </si>
  <si>
    <t>пгт</t>
  </si>
  <si>
    <t>Володарская</t>
  </si>
  <si>
    <t>Kukagd'</t>
  </si>
  <si>
    <t>Гимрека</t>
  </si>
  <si>
    <t>Щелейско-Гиморецкое</t>
  </si>
  <si>
    <t>д. Володарская (б. Куков конец и Старая Агафонова)</t>
  </si>
  <si>
    <t>Вознесенская волость</t>
  </si>
  <si>
    <t xml:space="preserve">Himd'ög </t>
  </si>
  <si>
    <t>с. Гимрека (Подгора)</t>
  </si>
  <si>
    <t>Щелейки</t>
  </si>
  <si>
    <t>Kall'</t>
  </si>
  <si>
    <t>д. Щелейки (Верхняя, Нижняя и Гора)</t>
  </si>
  <si>
    <t>д. Ивановская (Гора)</t>
  </si>
  <si>
    <t>д. Урицкая (быв. Первакова или Новинка)</t>
  </si>
  <si>
    <t>Pervakat</t>
  </si>
  <si>
    <t>д. Подщелье (Красная горка и Юнгова)</t>
  </si>
  <si>
    <t>Kalleine</t>
  </si>
  <si>
    <t>Подщелье (Дорофеевская)</t>
  </si>
  <si>
    <t>Кипрушино</t>
  </si>
  <si>
    <t>Муромля</t>
  </si>
  <si>
    <t>Сельские н.п., подч.адм-ции пгт Никольский</t>
  </si>
  <si>
    <t>Кезоручей</t>
  </si>
  <si>
    <t>Токарская волость</t>
  </si>
  <si>
    <t>Остречина</t>
  </si>
  <si>
    <t>Ahnus</t>
  </si>
  <si>
    <t>Ивино</t>
  </si>
  <si>
    <t>Ярославская волость</t>
  </si>
  <si>
    <t>Ярославичи</t>
  </si>
  <si>
    <t>Vil'haл</t>
  </si>
  <si>
    <t>Vil'häl, Vil’häl-Laškad</t>
  </si>
  <si>
    <t>Ярославское</t>
  </si>
  <si>
    <t>Матрёновщина</t>
  </si>
  <si>
    <t>Лашково</t>
  </si>
  <si>
    <t>Лаврово</t>
  </si>
  <si>
    <t>Лавровское</t>
  </si>
  <si>
    <t>Средняя</t>
  </si>
  <si>
    <t>Феньково</t>
  </si>
  <si>
    <t>Холодный Ручей</t>
  </si>
  <si>
    <t>Чурручей</t>
  </si>
  <si>
    <t>Kičoja</t>
  </si>
  <si>
    <t>Зиновий Наволок</t>
  </si>
  <si>
    <t>Норгино</t>
  </si>
  <si>
    <t>Скаминское</t>
  </si>
  <si>
    <t>Кузра</t>
  </si>
  <si>
    <t>Виницкое</t>
  </si>
  <si>
    <t>Каргиничи</t>
  </si>
  <si>
    <t>Karhiл</t>
  </si>
  <si>
    <t>Винницкая</t>
  </si>
  <si>
    <t>Кинницы</t>
  </si>
  <si>
    <t>Тихвинский район</t>
  </si>
  <si>
    <t>Алексеевская волость</t>
  </si>
  <si>
    <t>Алексеево</t>
  </si>
  <si>
    <t>Алексеевское</t>
  </si>
  <si>
    <t>Капшинский</t>
  </si>
  <si>
    <t>Алексеевский сс</t>
  </si>
  <si>
    <t>Барбино</t>
  </si>
  <si>
    <t>Корбеничи</t>
  </si>
  <si>
    <t>Korbaл</t>
  </si>
  <si>
    <t>Korbal</t>
  </si>
  <si>
    <t>Корбеничи (Новикова Гора)</t>
  </si>
  <si>
    <t>Усть-Капша</t>
  </si>
  <si>
    <t>Часовенская (Корбеничи)</t>
  </si>
  <si>
    <t>Озровское</t>
  </si>
  <si>
    <t>Горняя (Новая)</t>
  </si>
  <si>
    <t>Озровичи</t>
  </si>
  <si>
    <t>Озровичи (Озроино)</t>
  </si>
  <si>
    <t>Нюрговское</t>
  </si>
  <si>
    <t>Мошникова Гора (Заозёрье)</t>
  </si>
  <si>
    <t>Сарка</t>
  </si>
  <si>
    <t>выселок</t>
  </si>
  <si>
    <t>выс. Сарка</t>
  </si>
  <si>
    <t>Нюрговичи</t>
  </si>
  <si>
    <t>Сельга (Нюрисельская гора)</t>
  </si>
  <si>
    <t>Долгозеро</t>
  </si>
  <si>
    <t>Харачинское/?Долгозерское</t>
  </si>
  <si>
    <t>Лавровский сс</t>
  </si>
  <si>
    <t>Никулинское</t>
  </si>
  <si>
    <t>??</t>
  </si>
  <si>
    <t>Харагеничи</t>
  </si>
  <si>
    <t>Харагеничское</t>
  </si>
  <si>
    <t>Большие Харагеничи</t>
  </si>
  <si>
    <t>Новые Харагеничи</t>
  </si>
  <si>
    <t>Устье-Харагеничи</t>
  </si>
  <si>
    <t>Михайловское</t>
  </si>
  <si>
    <t>Пашозерская волость</t>
  </si>
  <si>
    <t>Пашозеро</t>
  </si>
  <si>
    <t xml:space="preserve">Päkśjäŕv  </t>
  </si>
  <si>
    <t>Лазаревское</t>
  </si>
  <si>
    <t>Урья</t>
  </si>
  <si>
    <t>Лукинское</t>
  </si>
  <si>
    <t xml:space="preserve">Ларюково (Вялгозеро, Лариково) </t>
  </si>
  <si>
    <t>Шигола</t>
  </si>
  <si>
    <t>Шигольское</t>
  </si>
  <si>
    <t>Шигольский сс</t>
  </si>
  <si>
    <t>Усторонье (??Сяргозеро)</t>
  </si>
  <si>
    <t>Шейкино</t>
  </si>
  <si>
    <t xml:space="preserve">Šigoil' </t>
  </si>
  <si>
    <t>Шугозерская волость</t>
  </si>
  <si>
    <t>Шугозеро</t>
  </si>
  <si>
    <t>Šugaŕv</t>
  </si>
  <si>
    <t>Šugar'v</t>
  </si>
  <si>
    <t>Мошково</t>
  </si>
  <si>
    <t>Большой Двор (Усадище)</t>
  </si>
  <si>
    <t>Иваново</t>
  </si>
  <si>
    <t>Ивановский сс</t>
  </si>
  <si>
    <t>Заозёрье (Толкино)</t>
  </si>
  <si>
    <t>Зуево</t>
  </si>
  <si>
    <t>Иваново (Чечулы)</t>
  </si>
  <si>
    <t xml:space="preserve">Časл </t>
  </si>
  <si>
    <t>Ильина Гора</t>
  </si>
  <si>
    <t>Рысево (Старина)</t>
  </si>
  <si>
    <t>РК</t>
  </si>
  <si>
    <t>Вепсская Национальная волость</t>
  </si>
  <si>
    <t xml:space="preserve">Шёлтозерское вепсское сельское поселение </t>
  </si>
  <si>
    <t>Шелтозеро</t>
  </si>
  <si>
    <t>Šoutaŕv</t>
  </si>
  <si>
    <t>Šoutjärv' / Šoutaŕv</t>
  </si>
  <si>
    <t>Шелтозерский-Бережное</t>
  </si>
  <si>
    <t>Бережное Шелтозеро (вкл. 8 деревень: Розмега)</t>
  </si>
  <si>
    <t>Шелтозерский р-н</t>
  </si>
  <si>
    <t>Шелтозерский-Бережной с/с</t>
  </si>
  <si>
    <t>Габкула, Еремеев посад, Низовская, Розмега</t>
  </si>
  <si>
    <t>Болото</t>
  </si>
  <si>
    <t>Гамова гора</t>
  </si>
  <si>
    <t>Леонова сельга</t>
  </si>
  <si>
    <t>Вехручей</t>
  </si>
  <si>
    <t>Vehkoi</t>
  </si>
  <si>
    <t>Верхручей (вкл. 8 деревень и выселок)</t>
  </si>
  <si>
    <t>Ишанино</t>
  </si>
  <si>
    <t>Išan'</t>
  </si>
  <si>
    <t>лоп.</t>
  </si>
  <si>
    <t>Ишанино (Федоровская)</t>
  </si>
  <si>
    <t>Горное Шелтозеро</t>
  </si>
  <si>
    <t>Mägikülä</t>
  </si>
  <si>
    <t>Шелтозерско-горнее</t>
  </si>
  <si>
    <t>Горнее Шелтозеро (вкл. Сюрьга 2-я и Калин остров)</t>
  </si>
  <si>
    <t>Горне-Шелтозерский с/с</t>
  </si>
  <si>
    <t>Качезеро</t>
  </si>
  <si>
    <t>Кеччь-озеро (Шакова гора)</t>
  </si>
  <si>
    <t>Пустошь</t>
  </si>
  <si>
    <t>Сорокина гора</t>
  </si>
  <si>
    <t>Тихоништа</t>
  </si>
  <si>
    <t>Tikhoništa</t>
  </si>
  <si>
    <t>Залесье</t>
  </si>
  <si>
    <t>Mecantaga</t>
  </si>
  <si>
    <t>Залесье (Большая деревня)</t>
  </si>
  <si>
    <t>Сюрьга 1-я (Залесье)</t>
  </si>
  <si>
    <t>Матвеева Сельга</t>
  </si>
  <si>
    <t>Matvejansel'g</t>
  </si>
  <si>
    <t>Matfejansel'g, Matvejan selg</t>
  </si>
  <si>
    <t>Матвеево-сельгский с/с</t>
  </si>
  <si>
    <t>Димшина гора</t>
  </si>
  <si>
    <t>Кушлега</t>
  </si>
  <si>
    <t>Каллешка</t>
  </si>
  <si>
    <t>Осташева гора</t>
  </si>
  <si>
    <t>Рыборецкое вепсское сельское поселение</t>
  </si>
  <si>
    <t>Рыбрека</t>
  </si>
  <si>
    <t>Kal'eig</t>
  </si>
  <si>
    <t>Kaleig</t>
  </si>
  <si>
    <t>Рыборецкое</t>
  </si>
  <si>
    <t>Погост (Рыбрека)</t>
  </si>
  <si>
    <t>Рыборецкий с/с</t>
  </si>
  <si>
    <t>Рыборецкая</t>
  </si>
  <si>
    <t>Каскесручей</t>
  </si>
  <si>
    <t>Kaskez</t>
  </si>
  <si>
    <t>Kaskez, Kaskezoja</t>
  </si>
  <si>
    <t>Каскес-ручей</t>
  </si>
  <si>
    <t>Карповская</t>
  </si>
  <si>
    <t>Другая Река</t>
  </si>
  <si>
    <t>Toižeg</t>
  </si>
  <si>
    <t>Другая река (вкл. 4 деревни)</t>
  </si>
  <si>
    <t>Житноручей</t>
  </si>
  <si>
    <t>Каккарово</t>
  </si>
  <si>
    <t>Ропручей</t>
  </si>
  <si>
    <t>Телаорга / Темюрга (1873)</t>
  </si>
  <si>
    <t>Шокшинское вепсское сельское поселение</t>
  </si>
  <si>
    <t>Ваньгимова сельга</t>
  </si>
  <si>
    <t>Шокшинское</t>
  </si>
  <si>
    <t>Шокшинский с/с</t>
  </si>
  <si>
    <t>обр.чудь</t>
  </si>
  <si>
    <t>Шокша</t>
  </si>
  <si>
    <t>Šokš</t>
  </si>
  <si>
    <t>Šokšu</t>
  </si>
  <si>
    <t>Васильевская (Посад) = ?Шокша</t>
  </si>
  <si>
    <t>Васильевское (пос.: Шокшинский погост, Порфирьевская, Газинская)</t>
  </si>
  <si>
    <t>Габшема</t>
  </si>
  <si>
    <t xml:space="preserve">Гузезеро, Газозеро, Гузозеро, </t>
  </si>
  <si>
    <t>Крюкова-сельга</t>
  </si>
  <si>
    <t>Ржаное озеро</t>
  </si>
  <si>
    <t>Средьволость</t>
  </si>
  <si>
    <t>Сюрьга</t>
  </si>
  <si>
    <t>Кварцитный</t>
  </si>
  <si>
    <t>Kvarcitkülä</t>
  </si>
  <si>
    <t>–</t>
  </si>
  <si>
    <t>Устье</t>
  </si>
  <si>
    <t>Яшезеро</t>
  </si>
  <si>
    <t>D'äšarv</t>
  </si>
  <si>
    <t>Яшозеро</t>
  </si>
  <si>
    <t>Ивинский с/с</t>
  </si>
  <si>
    <t>Прионежский район</t>
  </si>
  <si>
    <t>Деревянская местная адм-ция</t>
  </si>
  <si>
    <t>Деревянное</t>
  </si>
  <si>
    <t>Pujeg</t>
  </si>
  <si>
    <t>Деревянное, вкл. Верх. и Ниж.</t>
  </si>
  <si>
    <t>Прионежский р-н</t>
  </si>
  <si>
    <t>Деревянский сс</t>
  </si>
  <si>
    <t>Агафоновская (Большая)</t>
  </si>
  <si>
    <t>д</t>
  </si>
  <si>
    <t>Исаево</t>
  </si>
  <si>
    <t>Агафоновское</t>
  </si>
  <si>
    <t>Вытегорский уезд</t>
  </si>
  <si>
    <t>Чернослободская</t>
  </si>
  <si>
    <t>Чудь</t>
  </si>
  <si>
    <t>Раковская (Угол)</t>
  </si>
  <si>
    <t>Анциферовская (пос.: Ананьина и Пужмозеро)</t>
  </si>
  <si>
    <t>Анциферовское</t>
  </si>
  <si>
    <t>с</t>
  </si>
  <si>
    <t>Иванова (Кирьянова)</t>
  </si>
  <si>
    <t>Блинова (Горка)</t>
  </si>
  <si>
    <t>Елинская (пос.: Кропачова, Новожилова и Ермолинская)</t>
  </si>
  <si>
    <t>Деминская (Дубинива)</t>
  </si>
  <si>
    <t>Перхина (антипина)</t>
  </si>
  <si>
    <t>Павшинское</t>
  </si>
  <si>
    <t>Павшинская (береговская)</t>
  </si>
  <si>
    <t>Анциферовская (Березник, Халуй)</t>
  </si>
  <si>
    <t>Кречетова (Панкратова)</t>
  </si>
  <si>
    <t>Анипна? (Антипа, Перхина, Малая Херька)</t>
  </si>
  <si>
    <t>Митина</t>
  </si>
  <si>
    <t>Анциферова (Халуй)</t>
  </si>
  <si>
    <t>Борисова гора (Гора)</t>
  </si>
  <si>
    <t>Ермолина (Новожилова)</t>
  </si>
  <si>
    <t>Федоровская (Халуй)</t>
  </si>
  <si>
    <r>
      <t xml:space="preserve">Панкратово (Матвеево, </t>
    </r>
    <r>
      <rPr>
        <b/>
        <sz val="10"/>
        <rFont val="Arial Cyr"/>
        <family val="0"/>
      </rPr>
      <t>Исаево)</t>
    </r>
  </si>
  <si>
    <t>1926, чел.</t>
  </si>
  <si>
    <t>дворов 1926</t>
  </si>
  <si>
    <t>вепсоземье</t>
  </si>
  <si>
    <t>общество</t>
  </si>
  <si>
    <t>уточнение: деревни и т.д.</t>
  </si>
  <si>
    <t>уезд губ</t>
  </si>
  <si>
    <t>сс</t>
  </si>
  <si>
    <t>р-н</t>
  </si>
  <si>
    <t>округ</t>
  </si>
  <si>
    <t>центр</t>
  </si>
  <si>
    <t>население</t>
  </si>
  <si>
    <t>сс/волость</t>
  </si>
  <si>
    <t>числ.вепсов</t>
  </si>
  <si>
    <t>% вепсов</t>
  </si>
  <si>
    <t>% в.яз.</t>
  </si>
  <si>
    <t>яз/этн</t>
  </si>
  <si>
    <t>ТТ официально</t>
  </si>
  <si>
    <t>в</t>
  </si>
  <si>
    <t>Тумазовское</t>
  </si>
  <si>
    <t>Тукшинский</t>
  </si>
  <si>
    <t>Тумазовский</t>
  </si>
  <si>
    <t>Винницкий</t>
  </si>
  <si>
    <t>Лодейнопольский</t>
  </si>
  <si>
    <t>Подпорож.</t>
  </si>
  <si>
    <t>ТТ</t>
  </si>
  <si>
    <t>Макушевское</t>
  </si>
  <si>
    <t>Озёрский</t>
  </si>
  <si>
    <t>Нёмжинское</t>
  </si>
  <si>
    <t>Нёмжинский</t>
  </si>
  <si>
    <t>Чикозерское</t>
  </si>
  <si>
    <t>Чикозерский</t>
  </si>
  <si>
    <t>Каргинское</t>
  </si>
  <si>
    <t>Каргинский</t>
  </si>
  <si>
    <t>Ладвинское</t>
  </si>
  <si>
    <t>Ладвинский (Оять-Ладвинский)</t>
  </si>
  <si>
    <t>Тукшинское</t>
  </si>
  <si>
    <t>Озёрское</t>
  </si>
  <si>
    <t>Скаминское + Кузринское (части)</t>
  </si>
  <si>
    <t>Чур-порог, Норгино + Кузра, Новожилы</t>
  </si>
  <si>
    <t>Шапшинская / Виницкая</t>
  </si>
  <si>
    <t>Кузринский сс</t>
  </si>
  <si>
    <t>Курвошское</t>
  </si>
  <si>
    <t>Оштинская</t>
  </si>
  <si>
    <t>Роксинский (часть)</t>
  </si>
  <si>
    <t>Вознесенская</t>
  </si>
  <si>
    <t>Оштинский</t>
  </si>
  <si>
    <t>часть</t>
  </si>
  <si>
    <t>Шелтозёрско-Бережная</t>
  </si>
  <si>
    <t>Петрозаводский Олонецкой</t>
  </si>
  <si>
    <t>Ивинский</t>
  </si>
  <si>
    <t>Вознесенская вол. Вознесенский р-н  (Ленинградская обл.)</t>
  </si>
  <si>
    <t>Вознесенский</t>
  </si>
  <si>
    <t>ВНВ</t>
  </si>
  <si>
    <t>Шокшинская С.А.: Яшезеро</t>
  </si>
  <si>
    <t>Оятский</t>
  </si>
  <si>
    <t>Гонгинское</t>
  </si>
  <si>
    <t>Подборский</t>
  </si>
  <si>
    <t>д. Ефремково</t>
  </si>
  <si>
    <t>Киницкий</t>
  </si>
  <si>
    <t>Ярославский</t>
  </si>
  <si>
    <t>Ратигорский (вепсский)</t>
  </si>
  <si>
    <t>д. Ратигора</t>
  </si>
  <si>
    <t>Надпорожское</t>
  </si>
  <si>
    <t>Надпорожский (вепсский)</t>
  </si>
  <si>
    <t>д. Надпорожье</t>
  </si>
  <si>
    <t>Варбинское</t>
  </si>
  <si>
    <t>вкл. Печеницы</t>
  </si>
  <si>
    <t>Варбинский</t>
  </si>
  <si>
    <t>д.б.</t>
  </si>
  <si>
    <t>Рускодинское</t>
  </si>
  <si>
    <t>Рускодинско-Чукинский часть</t>
  </si>
  <si>
    <t>Русскодинский</t>
  </si>
  <si>
    <t>д. Руссконицы</t>
  </si>
  <si>
    <t>обрус. чудь</t>
  </si>
  <si>
    <t>Шапшинское</t>
  </si>
  <si>
    <t>д.Кукас</t>
  </si>
  <si>
    <t>Шапшинский</t>
  </si>
  <si>
    <t>д. Шапша</t>
  </si>
  <si>
    <t>д.Тукшезеро</t>
  </si>
  <si>
    <t>Торозерский (д.Тукшезеро)</t>
  </si>
  <si>
    <t>Торозерский</t>
  </si>
  <si>
    <t>Кривозёрский</t>
  </si>
  <si>
    <t>Нажмозерский</t>
  </si>
  <si>
    <t>Бабаевский</t>
  </si>
  <si>
    <t>Пелкасский</t>
  </si>
  <si>
    <t>Сяргозерское</t>
  </si>
  <si>
    <t>Сяргозерский</t>
  </si>
  <si>
    <t>Кривозеро и Шатозеро</t>
  </si>
  <si>
    <t>.</t>
  </si>
  <si>
    <t>Пяжезерский</t>
  </si>
  <si>
    <t>Шимозерский</t>
  </si>
  <si>
    <t>много обществ</t>
  </si>
  <si>
    <t>Белозерский уезд Новгородской губ</t>
  </si>
  <si>
    <t>Борисово-Судский</t>
  </si>
  <si>
    <t>Череповецкий</t>
  </si>
  <si>
    <t>Виринское, Марковское</t>
  </si>
  <si>
    <t>Марковская</t>
  </si>
  <si>
    <t>Войлохотский</t>
  </si>
  <si>
    <t>Шольский</t>
  </si>
  <si>
    <t>слит с Куйским в ноябре 1928</t>
  </si>
  <si>
    <t>Заболотское, Панкратовское</t>
  </si>
  <si>
    <t>Куйский</t>
  </si>
  <si>
    <t>Аксеновское, Гридинское, Киндаевское, Никоновское, Слободское</t>
  </si>
  <si>
    <t>Пондольский</t>
  </si>
  <si>
    <t>Важинская → Подпорожская</t>
  </si>
  <si>
    <t>Согинский</t>
  </si>
  <si>
    <t>Подпорожский</t>
  </si>
  <si>
    <t>Мятусовская → Подпорожская</t>
  </si>
  <si>
    <t>Мятусовский часть</t>
  </si>
  <si>
    <t>Хевронское</t>
  </si>
  <si>
    <t>Хевронский часть</t>
  </si>
  <si>
    <t>Юксовская</t>
  </si>
  <si>
    <t>2-й Гонгинский</t>
  </si>
  <si>
    <t>1-й Гонгинский</t>
  </si>
  <si>
    <t>Ивинское</t>
  </si>
  <si>
    <t>Ладвинская</t>
  </si>
  <si>
    <t>Деревянское</t>
  </si>
  <si>
    <t>Карелия</t>
  </si>
  <si>
    <t>обр.чудь + рус.</t>
  </si>
  <si>
    <t>рус.</t>
  </si>
  <si>
    <t>Гакъ-ручейское</t>
  </si>
  <si>
    <t>Остречинская</t>
  </si>
  <si>
    <t>Муромское</t>
  </si>
  <si>
    <t>Остречинское</t>
  </si>
  <si>
    <t>Щелейско-Гиморецкое (без пос. Вознесенье)</t>
  </si>
  <si>
    <t>части Вознесенский+Кузринский</t>
  </si>
  <si>
    <t>Гиморецкий</t>
  </si>
  <si>
    <t>Сельские н.п., подч.адм-ции пгт Вознесенье</t>
  </si>
  <si>
    <t>Матвеево-сельгский</t>
  </si>
  <si>
    <t>Сельские н.п., подчиненные адм-ции Вепсской НВ</t>
  </si>
  <si>
    <t>Шокшинский</t>
  </si>
  <si>
    <t>Шокшинская С.А.</t>
  </si>
  <si>
    <t>Горне-Шелтозерский</t>
  </si>
  <si>
    <t>Шелтозерский</t>
  </si>
  <si>
    <t>Шелтозерское-Бережное</t>
  </si>
  <si>
    <t>Рыборецкий</t>
  </si>
  <si>
    <t>Рыборецкая С.А.</t>
  </si>
  <si>
    <t>пос. Кварцитный (Шокшинская С.А)</t>
  </si>
  <si>
    <t>Тихвинский уезд Новгородской губ</t>
  </si>
  <si>
    <t>Капшинский р-н</t>
  </si>
  <si>
    <t xml:space="preserve">Ленинградский округ </t>
  </si>
  <si>
    <t>Шигольский</t>
  </si>
  <si>
    <t>Ивановское</t>
  </si>
  <si>
    <t>Ивановский</t>
  </si>
  <si>
    <t>Ефимовский</t>
  </si>
  <si>
    <t>Пожарищенский</t>
  </si>
  <si>
    <t>Прокушевский</t>
  </si>
  <si>
    <t>Радогощенский</t>
  </si>
  <si>
    <t>Сидоровский</t>
  </si>
  <si>
    <t>Койгуша, Абрамова Горка, Дмитрово</t>
  </si>
  <si>
    <t>Зародница, Маренница</t>
  </si>
  <si>
    <t>Красноборская</t>
  </si>
  <si>
    <t>в?</t>
  </si>
  <si>
    <t>Ветхосельское</t>
  </si>
  <si>
    <t>Тервиничский</t>
  </si>
  <si>
    <t>Новосельское</t>
  </si>
  <si>
    <t>Окольское</t>
  </si>
  <si>
    <t>Вонозерский (вепсский)</t>
  </si>
  <si>
    <t>д. Большое Вонозеро</t>
  </si>
  <si>
    <t>Хмелёзерский</t>
  </si>
  <si>
    <t>д. Хмелёзеро</t>
  </si>
  <si>
    <t>Корвальский</t>
  </si>
  <si>
    <t>Пашезерский</t>
  </si>
  <si>
    <t>Лукинский</t>
  </si>
  <si>
    <t>Лавровский</t>
  </si>
  <si>
    <t>Харачинское</t>
  </si>
  <si>
    <t>Шандовское</t>
  </si>
  <si>
    <t>Алексеевский</t>
  </si>
  <si>
    <t>Бахаревское</t>
  </si>
  <si>
    <t>Пёлдушский</t>
  </si>
  <si>
    <t>Долгозёрское</t>
  </si>
  <si>
    <t>Мягозёрский</t>
  </si>
  <si>
    <t>Мягозёрское</t>
  </si>
  <si>
    <t>Мягозеро, вкл. деревни Долгозеро, Евдокимово, Казачево, Озадки-Конец, Подгорье, Шляково и село Мининское</t>
  </si>
  <si>
    <t>Пёлдушское</t>
  </si>
  <si>
    <t>Сарозёрский</t>
  </si>
  <si>
    <t>? Лавровский</t>
  </si>
  <si>
    <t>Озровичское</t>
  </si>
  <si>
    <t>вепсов, чел.</t>
  </si>
  <si>
    <t>вепсских</t>
  </si>
  <si>
    <t>всего населения</t>
  </si>
  <si>
    <t>числ.вепс.яз</t>
  </si>
  <si>
    <t>Кварцитный (Шокшинская С.А)</t>
  </si>
  <si>
    <t>Вонозерское</t>
  </si>
  <si>
    <t>№ п/п</t>
  </si>
  <si>
    <t>Ивановская (Гора)</t>
  </si>
  <si>
    <t>Урицкая (быв. Первакова или Новинка)</t>
  </si>
  <si>
    <t>Подщелье (Красная горка и Юнгова)</t>
  </si>
  <si>
    <t>уезд/респ.</t>
  </si>
  <si>
    <t>волость/район</t>
  </si>
  <si>
    <t>Белозерский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</si>
</sst>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h:mm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</numFmts>
  <fonts count="27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10"/>
      <color indexed="12"/>
      <name val="Arial Cyr"/>
      <family val="0"/>
    </font>
    <font>
      <sz val="10"/>
      <color indexed="53"/>
      <name val="Arial Cyr"/>
      <family val="0"/>
    </font>
    <font>
      <sz val="10"/>
      <name val="Times New Roman"/>
      <family val="1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55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2"/>
    </font>
    <font>
      <sz val="10"/>
      <color indexed="48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sz val="10"/>
      <color indexed="48"/>
      <name val="Arial"/>
      <family val="2"/>
    </font>
    <font>
      <sz val="10"/>
      <color indexed="17"/>
      <name val="Arial"/>
      <family val="2"/>
    </font>
    <font>
      <b/>
      <sz val="8"/>
      <name val="Arial Cyr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/>
      <protection locked="0"/>
    </xf>
    <xf numFmtId="0" fontId="1" fillId="3" borderId="1">
      <alignment vertical="center"/>
      <protection locked="0"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4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5" borderId="2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/>
    </xf>
    <xf numFmtId="0" fontId="1" fillId="6" borderId="2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3" xfId="0" applyFont="1" applyFill="1" applyBorder="1" applyAlignment="1">
      <alignment/>
    </xf>
    <xf numFmtId="0" fontId="1" fillId="6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" fillId="4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6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7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7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8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8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5" borderId="0" xfId="0" applyFont="1" applyFill="1" applyBorder="1" applyAlignment="1">
      <alignment vertical="center"/>
    </xf>
    <xf numFmtId="1" fontId="1" fillId="8" borderId="0" xfId="0" applyNumberFormat="1" applyFont="1" applyFill="1" applyBorder="1" applyAlignment="1">
      <alignment horizontal="left"/>
    </xf>
    <xf numFmtId="0" fontId="1" fillId="7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0" fillId="8" borderId="0" xfId="0" applyNumberFormat="1" applyFill="1" applyBorder="1" applyAlignment="1">
      <alignment/>
    </xf>
    <xf numFmtId="0" fontId="1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1" fillId="9" borderId="0" xfId="0" applyFont="1" applyFill="1" applyBorder="1" applyAlignment="1">
      <alignment vertical="center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" fillId="10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1" fillId="6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1" fontId="1" fillId="2" borderId="0" xfId="0" applyNumberFormat="1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3" fillId="6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 vertical="center"/>
    </xf>
    <xf numFmtId="0" fontId="1" fillId="5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1" fillId="5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0" fontId="1" fillId="11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1" fillId="0" borderId="5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9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10" fillId="4" borderId="7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3" borderId="11" xfId="0" applyFill="1" applyBorder="1" applyAlignment="1">
      <alignment/>
    </xf>
    <xf numFmtId="0" fontId="0" fillId="12" borderId="6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9" xfId="0" applyFill="1" applyBorder="1" applyAlignment="1">
      <alignment/>
    </xf>
    <xf numFmtId="0" fontId="0" fillId="12" borderId="0" xfId="0" applyFill="1" applyAlignment="1">
      <alignment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8" fillId="2" borderId="3" xfId="0" applyFont="1" applyFill="1" applyBorder="1" applyAlignment="1">
      <alignment/>
    </xf>
    <xf numFmtId="0" fontId="18" fillId="12" borderId="3" xfId="0" applyFont="1" applyFill="1" applyBorder="1" applyAlignment="1">
      <alignment/>
    </xf>
    <xf numFmtId="0" fontId="18" fillId="4" borderId="3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8" borderId="0" xfId="0" applyFill="1" applyBorder="1" applyAlignment="1">
      <alignment/>
    </xf>
    <xf numFmtId="0" fontId="18" fillId="8" borderId="0" xfId="0" applyFont="1" applyFill="1" applyBorder="1" applyAlignment="1">
      <alignment/>
    </xf>
    <xf numFmtId="1" fontId="21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0" fontId="0" fillId="10" borderId="0" xfId="0" applyFill="1" applyBorder="1" applyAlignment="1">
      <alignment/>
    </xf>
    <xf numFmtId="0" fontId="22" fillId="0" borderId="0" xfId="0" applyFont="1" applyBorder="1" applyAlignment="1">
      <alignment/>
    </xf>
    <xf numFmtId="0" fontId="0" fillId="13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1" fontId="22" fillId="5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5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14" borderId="0" xfId="0" applyFont="1" applyFill="1" applyBorder="1" applyAlignment="1">
      <alignment horizontal="left"/>
    </xf>
    <xf numFmtId="0" fontId="1" fillId="14" borderId="0" xfId="0" applyFont="1" applyFill="1" applyBorder="1" applyAlignment="1">
      <alignment horizontal="left" vertical="center"/>
    </xf>
    <xf numFmtId="1" fontId="11" fillId="4" borderId="0" xfId="0" applyNumberFormat="1" applyFont="1" applyFill="1" applyBorder="1" applyAlignment="1">
      <alignment/>
    </xf>
    <xf numFmtId="0" fontId="9" fillId="1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1" fontId="11" fillId="3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 horizontal="left"/>
    </xf>
    <xf numFmtId="1" fontId="11" fillId="5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10" fillId="7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15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" fontId="11" fillId="10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12" borderId="0" xfId="0" applyFont="1" applyFill="1" applyAlignment="1">
      <alignment horizontal="center"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12" borderId="2" xfId="0" applyFont="1" applyFill="1" applyBorder="1" applyAlignment="1">
      <alignment/>
    </xf>
    <xf numFmtId="0" fontId="0" fillId="12" borderId="3" xfId="0" applyFont="1" applyFill="1" applyBorder="1" applyAlignment="1">
      <alignment/>
    </xf>
    <xf numFmtId="0" fontId="0" fillId="12" borderId="4" xfId="0" applyFont="1" applyFill="1" applyBorder="1" applyAlignment="1">
      <alignment/>
    </xf>
    <xf numFmtId="0" fontId="0" fillId="12" borderId="0" xfId="0" applyFont="1" applyFill="1" applyAlignment="1">
      <alignment/>
    </xf>
    <xf numFmtId="0" fontId="0" fillId="1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5" borderId="12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0" borderId="0" xfId="0" applyFont="1" applyAlignment="1">
      <alignment/>
    </xf>
    <xf numFmtId="0" fontId="1" fillId="6" borderId="4" xfId="0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" fillId="6" borderId="6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15" fillId="7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3" fillId="6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3" fillId="6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/>
    </xf>
    <xf numFmtId="0" fontId="1" fillId="7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1" fillId="0" borderId="7" xfId="0" applyFont="1" applyFill="1" applyBorder="1" applyAlignment="1">
      <alignment horizontal="center" vertical="top" wrapText="1"/>
    </xf>
    <xf numFmtId="0" fontId="0" fillId="4" borderId="8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" fontId="0" fillId="8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8" borderId="0" xfId="0" applyFont="1" applyFill="1" applyAlignment="1">
      <alignment/>
    </xf>
    <xf numFmtId="0" fontId="0" fillId="12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1" fontId="0" fillId="3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 horizontal="right"/>
    </xf>
    <xf numFmtId="1" fontId="1" fillId="16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0" fontId="0" fillId="7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4" borderId="0" xfId="0" applyFont="1" applyFill="1" applyAlignment="1">
      <alignment/>
    </xf>
    <xf numFmtId="0" fontId="1" fillId="7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15" applyFont="1" applyFill="1" applyBorder="1" applyAlignment="1">
      <alignment/>
      <protection locked="0"/>
    </xf>
    <xf numFmtId="0" fontId="6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8" fillId="4" borderId="7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/>
    </xf>
  </cellXfs>
  <cellStyles count="10">
    <cellStyle name="Normal" xfId="0"/>
    <cellStyle name="cells" xfId="15"/>
    <cellStyle name="rowfield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workbookViewId="0" topLeftCell="A1">
      <pane ySplit="2" topLeftCell="BM18" activePane="bottomLeft" state="frozen"/>
      <selection pane="topLeft" activeCell="A1" sqref="A1"/>
      <selection pane="bottomLeft" activeCell="D23" sqref="D23"/>
    </sheetView>
  </sheetViews>
  <sheetFormatPr defaultColWidth="9.00390625" defaultRowHeight="12.75"/>
  <cols>
    <col min="1" max="1" width="4.00390625" style="0" customWidth="1"/>
    <col min="2" max="2" width="10.875" style="0" customWidth="1"/>
    <col min="3" max="3" width="8.125" style="0" customWidth="1"/>
    <col min="4" max="4" width="7.625" style="0" customWidth="1"/>
    <col min="5" max="5" width="5.375" style="33" customWidth="1"/>
    <col min="8" max="8" width="10.25390625" style="34" customWidth="1"/>
    <col min="9" max="9" width="5.875" style="0" customWidth="1"/>
    <col min="10" max="10" width="4.875" style="33" customWidth="1"/>
    <col min="11" max="11" width="2.375" style="0" customWidth="1"/>
    <col min="12" max="12" width="5.625" style="0" customWidth="1"/>
    <col min="13" max="13" width="4.25390625" style="34" customWidth="1"/>
    <col min="14" max="15" width="4.25390625" style="0" customWidth="1"/>
    <col min="16" max="18" width="3.875" style="0" customWidth="1"/>
    <col min="19" max="19" width="5.125" style="0" customWidth="1"/>
    <col min="20" max="20" width="4.625" style="0" customWidth="1"/>
    <col min="21" max="21" width="4.625" style="119" customWidth="1"/>
    <col min="22" max="22" width="7.25390625" style="120" customWidth="1"/>
    <col min="23" max="23" width="5.375" style="0" customWidth="1"/>
    <col min="24" max="24" width="4.625" style="0" customWidth="1"/>
    <col min="25" max="25" width="3.75390625" style="34" customWidth="1"/>
    <col min="26" max="26" width="4.125" style="34" customWidth="1"/>
    <col min="27" max="27" width="3.25390625" style="0" customWidth="1"/>
    <col min="28" max="28" width="6.125" style="0" bestFit="1" customWidth="1"/>
    <col min="29" max="29" width="3.375" style="0" customWidth="1"/>
    <col min="30" max="30" width="7.75390625" style="0" customWidth="1"/>
  </cols>
  <sheetData>
    <row r="1" spans="2:28" ht="12.75">
      <c r="B1" s="96">
        <v>1911</v>
      </c>
      <c r="C1" s="97"/>
      <c r="D1" s="97"/>
      <c r="E1" s="98"/>
      <c r="F1" s="99">
        <v>1926</v>
      </c>
      <c r="G1" s="100"/>
      <c r="H1" s="101"/>
      <c r="I1" s="102">
        <v>1927</v>
      </c>
      <c r="J1" s="103"/>
      <c r="K1" s="104"/>
      <c r="L1" s="105">
        <v>1873</v>
      </c>
      <c r="M1" s="106" t="s">
        <v>628</v>
      </c>
      <c r="N1" s="107"/>
      <c r="O1" s="108"/>
      <c r="P1" s="109" t="s">
        <v>629</v>
      </c>
      <c r="Q1" s="110"/>
      <c r="R1" s="110"/>
      <c r="S1">
        <v>1939</v>
      </c>
      <c r="T1" s="111">
        <v>2002</v>
      </c>
      <c r="U1" s="112"/>
      <c r="V1" s="113"/>
      <c r="W1" s="114">
        <v>2002</v>
      </c>
      <c r="X1" s="115"/>
      <c r="Y1" s="115"/>
      <c r="Z1" s="115"/>
      <c r="AA1" s="115"/>
      <c r="AB1" s="115"/>
    </row>
    <row r="2" spans="1:29" s="174" customFormat="1" ht="13.5" thickBot="1">
      <c r="A2" s="42" t="s">
        <v>630</v>
      </c>
      <c r="B2" s="156" t="s">
        <v>631</v>
      </c>
      <c r="C2" s="157" t="s">
        <v>632</v>
      </c>
      <c r="D2" s="116" t="s">
        <v>18</v>
      </c>
      <c r="E2" s="158" t="s">
        <v>633</v>
      </c>
      <c r="F2" s="159" t="s">
        <v>634</v>
      </c>
      <c r="G2" s="117" t="s">
        <v>18</v>
      </c>
      <c r="H2" s="160" t="s">
        <v>634</v>
      </c>
      <c r="I2" s="118" t="s">
        <v>635</v>
      </c>
      <c r="J2" s="161" t="s">
        <v>636</v>
      </c>
      <c r="K2" s="162" t="s">
        <v>637</v>
      </c>
      <c r="L2" s="163" t="s">
        <v>9</v>
      </c>
      <c r="M2" s="164" t="s">
        <v>15</v>
      </c>
      <c r="N2" s="165" t="s">
        <v>806</v>
      </c>
      <c r="O2" s="166" t="s">
        <v>16</v>
      </c>
      <c r="P2" s="167" t="s">
        <v>15</v>
      </c>
      <c r="Q2" s="167" t="s">
        <v>807</v>
      </c>
      <c r="R2" s="168" t="s">
        <v>16</v>
      </c>
      <c r="S2" s="169" t="s">
        <v>638</v>
      </c>
      <c r="T2" s="170" t="s">
        <v>0</v>
      </c>
      <c r="U2" s="170" t="s">
        <v>635</v>
      </c>
      <c r="V2" s="171" t="s">
        <v>639</v>
      </c>
      <c r="W2" s="170" t="s">
        <v>808</v>
      </c>
      <c r="X2" s="172" t="s">
        <v>640</v>
      </c>
      <c r="Y2" s="172" t="s">
        <v>641</v>
      </c>
      <c r="Z2" s="172" t="s">
        <v>809</v>
      </c>
      <c r="AA2" s="170" t="s">
        <v>642</v>
      </c>
      <c r="AB2" s="173" t="s">
        <v>643</v>
      </c>
      <c r="AC2" s="173" t="s">
        <v>644</v>
      </c>
    </row>
    <row r="3" ht="8.25" customHeight="1"/>
    <row r="4" spans="1:29" ht="12.75">
      <c r="A4" s="132" t="s">
        <v>645</v>
      </c>
      <c r="B4" s="47" t="s">
        <v>220</v>
      </c>
      <c r="C4" s="47"/>
      <c r="D4" s="125" t="s">
        <v>199</v>
      </c>
      <c r="E4" s="135" t="s">
        <v>766</v>
      </c>
      <c r="F4" s="47"/>
      <c r="G4" s="47"/>
      <c r="H4" s="136" t="s">
        <v>472</v>
      </c>
      <c r="I4" s="47" t="s">
        <v>772</v>
      </c>
      <c r="J4" s="149" t="s">
        <v>722</v>
      </c>
      <c r="K4" s="47"/>
      <c r="L4" s="47"/>
      <c r="M4" s="51"/>
      <c r="N4" s="47"/>
      <c r="O4" s="47"/>
      <c r="P4" s="47"/>
      <c r="Q4" s="47"/>
      <c r="R4" s="44"/>
      <c r="S4" s="47"/>
      <c r="T4" s="44" t="s">
        <v>191</v>
      </c>
      <c r="U4" s="154" t="s">
        <v>192</v>
      </c>
      <c r="V4" s="124" t="s">
        <v>247</v>
      </c>
      <c r="W4" s="47">
        <v>30</v>
      </c>
      <c r="X4" s="48">
        <f>W4*Y4/100</f>
        <v>6.9</v>
      </c>
      <c r="Y4" s="49">
        <v>23</v>
      </c>
      <c r="Z4" s="48">
        <f>W4/100*AA4</f>
        <v>6.8999999999999995</v>
      </c>
      <c r="AA4" s="47">
        <v>23</v>
      </c>
      <c r="AB4" s="50">
        <f>AA4/Y4*100</f>
        <v>100</v>
      </c>
      <c r="AC4" s="47" t="s">
        <v>652</v>
      </c>
    </row>
    <row r="5" spans="1:29" ht="12.75">
      <c r="A5" s="132" t="s">
        <v>645</v>
      </c>
      <c r="B5" s="47" t="s">
        <v>197</v>
      </c>
      <c r="C5" s="47"/>
      <c r="D5" s="125" t="s">
        <v>199</v>
      </c>
      <c r="E5" s="135" t="s">
        <v>766</v>
      </c>
      <c r="F5" s="47"/>
      <c r="G5" s="47"/>
      <c r="H5" s="136"/>
      <c r="I5" s="47" t="s">
        <v>772</v>
      </c>
      <c r="J5" s="149" t="s">
        <v>722</v>
      </c>
      <c r="K5" s="47"/>
      <c r="L5" s="47"/>
      <c r="M5" s="51"/>
      <c r="N5" s="47"/>
      <c r="O5" s="47"/>
      <c r="P5" s="47"/>
      <c r="Q5" s="47"/>
      <c r="R5" s="44"/>
      <c r="S5" s="47"/>
      <c r="T5" s="44" t="s">
        <v>191</v>
      </c>
      <c r="U5" s="154" t="s">
        <v>192</v>
      </c>
      <c r="V5" s="124"/>
      <c r="W5" s="47"/>
      <c r="X5" s="121"/>
      <c r="Y5" s="49"/>
      <c r="Z5" s="121"/>
      <c r="AA5" s="47"/>
      <c r="AB5" s="50"/>
      <c r="AC5" s="47"/>
    </row>
    <row r="6" spans="1:29" ht="12.75">
      <c r="A6" s="132" t="s">
        <v>645</v>
      </c>
      <c r="B6" s="47" t="s">
        <v>214</v>
      </c>
      <c r="C6" s="47"/>
      <c r="D6" s="125" t="s">
        <v>199</v>
      </c>
      <c r="E6" s="135" t="s">
        <v>766</v>
      </c>
      <c r="F6" s="47"/>
      <c r="G6" s="47"/>
      <c r="H6" s="136"/>
      <c r="I6" s="47" t="s">
        <v>772</v>
      </c>
      <c r="J6" s="149" t="s">
        <v>722</v>
      </c>
      <c r="K6" s="47"/>
      <c r="L6" s="47"/>
      <c r="M6" s="51"/>
      <c r="N6" s="47"/>
      <c r="O6" s="47"/>
      <c r="P6" s="47"/>
      <c r="Q6" s="47"/>
      <c r="R6" s="44"/>
      <c r="S6" s="47"/>
      <c r="T6" s="44" t="s">
        <v>191</v>
      </c>
      <c r="U6" s="154" t="s">
        <v>192</v>
      </c>
      <c r="V6" s="124"/>
      <c r="W6" s="47"/>
      <c r="X6" s="121"/>
      <c r="Y6" s="49"/>
      <c r="Z6" s="121"/>
      <c r="AA6" s="47"/>
      <c r="AB6" s="50"/>
      <c r="AC6" s="47"/>
    </row>
    <row r="7" spans="1:29" ht="12.75">
      <c r="A7" s="132" t="s">
        <v>645</v>
      </c>
      <c r="B7" s="47" t="s">
        <v>208</v>
      </c>
      <c r="C7" s="47" t="s">
        <v>777</v>
      </c>
      <c r="D7" s="125" t="s">
        <v>199</v>
      </c>
      <c r="E7" s="135" t="s">
        <v>766</v>
      </c>
      <c r="F7" s="47"/>
      <c r="G7" s="47"/>
      <c r="H7" s="136"/>
      <c r="I7" s="47" t="s">
        <v>772</v>
      </c>
      <c r="J7" s="149" t="s">
        <v>722</v>
      </c>
      <c r="K7" s="47"/>
      <c r="L7" s="47"/>
      <c r="M7" s="51"/>
      <c r="N7" s="47"/>
      <c r="O7" s="47"/>
      <c r="P7" s="47"/>
      <c r="Q7" s="47"/>
      <c r="R7" s="44"/>
      <c r="S7" s="47"/>
      <c r="T7" s="44" t="s">
        <v>191</v>
      </c>
      <c r="U7" s="154" t="s">
        <v>192</v>
      </c>
      <c r="V7" s="124"/>
      <c r="W7" s="47"/>
      <c r="X7" s="121"/>
      <c r="Y7" s="49"/>
      <c r="Z7" s="121"/>
      <c r="AA7" s="47"/>
      <c r="AB7" s="50"/>
      <c r="AC7" s="47"/>
    </row>
    <row r="8" spans="1:29" ht="12.75">
      <c r="A8" s="132" t="s">
        <v>645</v>
      </c>
      <c r="B8" s="47" t="s">
        <v>243</v>
      </c>
      <c r="C8" s="47" t="s">
        <v>778</v>
      </c>
      <c r="D8" s="125" t="s">
        <v>199</v>
      </c>
      <c r="E8" s="135" t="s">
        <v>766</v>
      </c>
      <c r="F8" s="47"/>
      <c r="G8" s="47"/>
      <c r="H8" s="136"/>
      <c r="I8" s="47" t="s">
        <v>772</v>
      </c>
      <c r="J8" s="149" t="s">
        <v>722</v>
      </c>
      <c r="K8" s="47"/>
      <c r="L8" s="47"/>
      <c r="M8" s="51"/>
      <c r="N8" s="47"/>
      <c r="O8" s="47"/>
      <c r="P8" s="47"/>
      <c r="Q8" s="47"/>
      <c r="R8" s="44"/>
      <c r="S8" s="47"/>
      <c r="T8" s="44" t="s">
        <v>191</v>
      </c>
      <c r="U8" s="154" t="s">
        <v>192</v>
      </c>
      <c r="V8" s="124"/>
      <c r="W8" s="47"/>
      <c r="X8" s="121"/>
      <c r="Y8" s="49"/>
      <c r="Z8" s="121"/>
      <c r="AA8" s="47"/>
      <c r="AB8" s="50"/>
      <c r="AC8" s="47"/>
    </row>
    <row r="9" spans="1:29" ht="12.75">
      <c r="A9" s="132" t="s">
        <v>645</v>
      </c>
      <c r="B9" s="51" t="s">
        <v>770</v>
      </c>
      <c r="C9" s="51"/>
      <c r="D9" s="125" t="s">
        <v>199</v>
      </c>
      <c r="E9" s="135" t="s">
        <v>766</v>
      </c>
      <c r="F9" s="47"/>
      <c r="G9" s="47"/>
      <c r="H9" s="51" t="s">
        <v>771</v>
      </c>
      <c r="I9" s="133" t="s">
        <v>767</v>
      </c>
      <c r="J9" s="149" t="s">
        <v>768</v>
      </c>
      <c r="K9" s="47"/>
      <c r="L9" s="47"/>
      <c r="M9" s="51">
        <v>378</v>
      </c>
      <c r="N9" s="47">
        <v>331</v>
      </c>
      <c r="O9" s="44">
        <f>N9/M9*100</f>
        <v>87.56613756613757</v>
      </c>
      <c r="P9" s="47"/>
      <c r="Q9" s="47">
        <v>1</v>
      </c>
      <c r="R9" s="47"/>
      <c r="S9" s="47"/>
      <c r="T9" s="44" t="s">
        <v>191</v>
      </c>
      <c r="U9" s="76" t="s">
        <v>444</v>
      </c>
      <c r="V9" s="39" t="s">
        <v>492</v>
      </c>
      <c r="W9" s="45">
        <v>0</v>
      </c>
      <c r="X9" s="47"/>
      <c r="Y9" s="51"/>
      <c r="Z9" s="51"/>
      <c r="AA9" s="47"/>
      <c r="AB9" s="47"/>
      <c r="AC9" s="47"/>
    </row>
    <row r="10" spans="1:29" ht="12.75">
      <c r="A10" s="132" t="s">
        <v>645</v>
      </c>
      <c r="B10" s="136" t="s">
        <v>223</v>
      </c>
      <c r="C10" s="47"/>
      <c r="D10" s="125" t="s">
        <v>199</v>
      </c>
      <c r="E10" s="135" t="s">
        <v>766</v>
      </c>
      <c r="F10" s="47"/>
      <c r="G10" s="47"/>
      <c r="H10" s="136" t="s">
        <v>773</v>
      </c>
      <c r="I10" s="47" t="s">
        <v>772</v>
      </c>
      <c r="J10" s="149" t="s">
        <v>722</v>
      </c>
      <c r="K10" s="47"/>
      <c r="L10" s="47"/>
      <c r="M10" s="51"/>
      <c r="N10" s="47"/>
      <c r="O10" s="47"/>
      <c r="P10" s="47">
        <v>542</v>
      </c>
      <c r="Q10" s="47">
        <v>425</v>
      </c>
      <c r="R10" s="44">
        <f>Q10/P10*100</f>
        <v>78.41328413284133</v>
      </c>
      <c r="S10" s="47"/>
      <c r="T10" s="44" t="s">
        <v>191</v>
      </c>
      <c r="U10" s="154" t="s">
        <v>192</v>
      </c>
      <c r="V10" s="130" t="s">
        <v>193</v>
      </c>
      <c r="W10" s="45"/>
      <c r="X10" s="45"/>
      <c r="Y10" s="46"/>
      <c r="Z10" s="46"/>
      <c r="AA10" s="45"/>
      <c r="AB10" s="47"/>
      <c r="AC10" s="47" t="s">
        <v>652</v>
      </c>
    </row>
    <row r="11" spans="1:29" ht="12.75">
      <c r="A11" s="132" t="s">
        <v>645</v>
      </c>
      <c r="B11" s="136" t="s">
        <v>262</v>
      </c>
      <c r="C11" s="47"/>
      <c r="D11" s="125" t="s">
        <v>199</v>
      </c>
      <c r="E11" s="135" t="s">
        <v>766</v>
      </c>
      <c r="F11" s="47"/>
      <c r="G11" s="47"/>
      <c r="H11" s="136" t="s">
        <v>774</v>
      </c>
      <c r="I11" s="47" t="s">
        <v>772</v>
      </c>
      <c r="J11" s="149" t="s">
        <v>722</v>
      </c>
      <c r="K11" s="47"/>
      <c r="L11" s="47"/>
      <c r="M11" s="51"/>
      <c r="N11" s="47"/>
      <c r="O11" s="47"/>
      <c r="P11" s="47">
        <v>850</v>
      </c>
      <c r="Q11" s="47">
        <v>839</v>
      </c>
      <c r="R11" s="44">
        <f>Q11/P11*100</f>
        <v>98.70588235294117</v>
      </c>
      <c r="S11" s="47"/>
      <c r="T11" s="44" t="s">
        <v>191</v>
      </c>
      <c r="U11" s="154" t="s">
        <v>192</v>
      </c>
      <c r="V11" s="124" t="s">
        <v>247</v>
      </c>
      <c r="W11" s="47"/>
      <c r="X11" s="47"/>
      <c r="Y11" s="51"/>
      <c r="Z11" s="51"/>
      <c r="AA11" s="47"/>
      <c r="AB11" s="47"/>
      <c r="AC11" s="47" t="s">
        <v>652</v>
      </c>
    </row>
    <row r="12" spans="1:29" ht="12.75">
      <c r="A12" s="132" t="s">
        <v>645</v>
      </c>
      <c r="B12" s="136" t="s">
        <v>205</v>
      </c>
      <c r="C12" s="47"/>
      <c r="D12" s="125" t="s">
        <v>199</v>
      </c>
      <c r="E12" s="135" t="s">
        <v>766</v>
      </c>
      <c r="F12" s="47"/>
      <c r="G12" s="47"/>
      <c r="H12" s="136" t="s">
        <v>775</v>
      </c>
      <c r="I12" s="47" t="s">
        <v>772</v>
      </c>
      <c r="J12" s="149" t="s">
        <v>722</v>
      </c>
      <c r="K12" s="47"/>
      <c r="L12" s="47"/>
      <c r="M12" s="51"/>
      <c r="N12" s="47"/>
      <c r="O12" s="47"/>
      <c r="P12" s="47">
        <v>1469</v>
      </c>
      <c r="Q12" s="47">
        <v>1084</v>
      </c>
      <c r="R12" s="44">
        <f>Q12/P12*100</f>
        <v>73.7916950306331</v>
      </c>
      <c r="S12" s="47"/>
      <c r="T12" s="44" t="s">
        <v>191</v>
      </c>
      <c r="U12" s="154" t="s">
        <v>192</v>
      </c>
      <c r="V12" s="130" t="s">
        <v>193</v>
      </c>
      <c r="W12" s="47">
        <v>453</v>
      </c>
      <c r="X12" s="121">
        <f>W12*Y12/100</f>
        <v>95.13</v>
      </c>
      <c r="Y12" s="49">
        <v>21</v>
      </c>
      <c r="Z12" s="121">
        <f>W12/100*AA12</f>
        <v>113.25</v>
      </c>
      <c r="AA12" s="47">
        <v>25</v>
      </c>
      <c r="AB12" s="50">
        <f>AA12/Y12*100</f>
        <v>119.04761904761905</v>
      </c>
      <c r="AC12" s="47" t="s">
        <v>652</v>
      </c>
    </row>
    <row r="13" spans="1:29" ht="12.75">
      <c r="A13" s="132" t="s">
        <v>645</v>
      </c>
      <c r="B13" s="136" t="s">
        <v>251</v>
      </c>
      <c r="C13" s="47"/>
      <c r="D13" s="125" t="s">
        <v>199</v>
      </c>
      <c r="E13" s="135" t="s">
        <v>766</v>
      </c>
      <c r="F13" s="47"/>
      <c r="G13" s="47"/>
      <c r="H13" s="136" t="s">
        <v>776</v>
      </c>
      <c r="I13" s="47" t="s">
        <v>772</v>
      </c>
      <c r="J13" s="149" t="s">
        <v>722</v>
      </c>
      <c r="K13" s="47"/>
      <c r="L13" s="47"/>
      <c r="M13" s="51"/>
      <c r="N13" s="47"/>
      <c r="O13" s="47"/>
      <c r="P13" s="47">
        <v>717</v>
      </c>
      <c r="Q13" s="47">
        <v>707</v>
      </c>
      <c r="R13" s="44">
        <f>Q13/P13*100</f>
        <v>98.60529986052998</v>
      </c>
      <c r="S13" s="47"/>
      <c r="T13" s="44" t="s">
        <v>191</v>
      </c>
      <c r="U13" s="154" t="s">
        <v>192</v>
      </c>
      <c r="V13" s="124" t="s">
        <v>247</v>
      </c>
      <c r="W13" s="47">
        <v>108</v>
      </c>
      <c r="X13" s="121">
        <f>W13*Y13/100</f>
        <v>21.6</v>
      </c>
      <c r="Y13" s="49">
        <v>20</v>
      </c>
      <c r="Z13" s="121">
        <f>W13/100*AA13</f>
        <v>25.92</v>
      </c>
      <c r="AA13" s="47">
        <v>24</v>
      </c>
      <c r="AB13" s="50">
        <f>AA13/Y13*100</f>
        <v>120</v>
      </c>
      <c r="AC13" s="47" t="s">
        <v>652</v>
      </c>
    </row>
    <row r="14" spans="1:29" ht="12.75">
      <c r="A14" s="132" t="s">
        <v>645</v>
      </c>
      <c r="B14" s="47" t="s">
        <v>239</v>
      </c>
      <c r="C14" s="47"/>
      <c r="D14" s="125" t="s">
        <v>199</v>
      </c>
      <c r="E14" s="135" t="s">
        <v>766</v>
      </c>
      <c r="F14" s="47"/>
      <c r="G14" s="47"/>
      <c r="H14" s="136"/>
      <c r="I14" s="47" t="s">
        <v>772</v>
      </c>
      <c r="J14" s="149" t="s">
        <v>722</v>
      </c>
      <c r="K14" s="47"/>
      <c r="L14" s="47"/>
      <c r="M14" s="51"/>
      <c r="N14" s="47"/>
      <c r="O14" s="47"/>
      <c r="P14" s="47"/>
      <c r="Q14" s="47"/>
      <c r="R14" s="44"/>
      <c r="S14" s="47"/>
      <c r="T14" s="44" t="s">
        <v>191</v>
      </c>
      <c r="U14" s="154" t="s">
        <v>192</v>
      </c>
      <c r="V14" s="124"/>
      <c r="W14" s="77">
        <v>0</v>
      </c>
      <c r="X14" s="47"/>
      <c r="Y14" s="51"/>
      <c r="Z14" s="51"/>
      <c r="AA14" s="47"/>
      <c r="AB14" s="47"/>
      <c r="AC14" s="47"/>
    </row>
    <row r="15" spans="1:29" ht="12.75">
      <c r="A15" s="132" t="s">
        <v>645</v>
      </c>
      <c r="B15" s="47" t="s">
        <v>210</v>
      </c>
      <c r="C15" s="47"/>
      <c r="D15" s="125" t="s">
        <v>199</v>
      </c>
      <c r="E15" s="135" t="s">
        <v>766</v>
      </c>
      <c r="F15" s="47"/>
      <c r="G15" s="47"/>
      <c r="H15" s="136"/>
      <c r="I15" s="47" t="s">
        <v>772</v>
      </c>
      <c r="J15" s="149" t="s">
        <v>722</v>
      </c>
      <c r="K15" s="47"/>
      <c r="L15" s="47"/>
      <c r="M15" s="51"/>
      <c r="N15" s="47"/>
      <c r="O15" s="47"/>
      <c r="P15" s="47"/>
      <c r="Q15" s="47"/>
      <c r="R15" s="44"/>
      <c r="S15" s="47"/>
      <c r="T15" s="44" t="s">
        <v>191</v>
      </c>
      <c r="U15" s="154" t="s">
        <v>192</v>
      </c>
      <c r="V15" s="124"/>
      <c r="W15" s="47"/>
      <c r="X15" s="121"/>
      <c r="Y15" s="49"/>
      <c r="Z15" s="121"/>
      <c r="AA15" s="47"/>
      <c r="AB15" s="50"/>
      <c r="AC15" s="47"/>
    </row>
    <row r="16" spans="1:29" ht="12.75">
      <c r="A16" s="132" t="s">
        <v>645</v>
      </c>
      <c r="B16" s="46" t="s">
        <v>487</v>
      </c>
      <c r="C16" s="51"/>
      <c r="D16" s="125" t="s">
        <v>199</v>
      </c>
      <c r="E16" s="135" t="s">
        <v>766</v>
      </c>
      <c r="F16" s="47"/>
      <c r="G16" s="47"/>
      <c r="H16" s="51" t="s">
        <v>769</v>
      </c>
      <c r="I16" s="133" t="s">
        <v>767</v>
      </c>
      <c r="J16" s="149" t="s">
        <v>768</v>
      </c>
      <c r="K16" s="47"/>
      <c r="L16" s="47"/>
      <c r="M16" s="51">
        <v>274</v>
      </c>
      <c r="N16" s="47">
        <v>273</v>
      </c>
      <c r="O16" s="44">
        <f>N16/M16*100</f>
        <v>99.63503649635037</v>
      </c>
      <c r="P16" s="47"/>
      <c r="Q16" s="47">
        <v>1</v>
      </c>
      <c r="R16" s="47"/>
      <c r="S16" s="47"/>
      <c r="T16" s="44" t="s">
        <v>191</v>
      </c>
      <c r="U16" s="128" t="s">
        <v>444</v>
      </c>
      <c r="V16" s="123" t="s">
        <v>479</v>
      </c>
      <c r="W16" s="47">
        <v>0</v>
      </c>
      <c r="X16" s="47"/>
      <c r="Y16" s="51"/>
      <c r="Z16" s="51"/>
      <c r="AA16" s="47"/>
      <c r="AB16" s="47"/>
      <c r="AC16" s="47" t="s">
        <v>652</v>
      </c>
    </row>
    <row r="17" spans="1:29" ht="12.75">
      <c r="A17" s="132" t="s">
        <v>645</v>
      </c>
      <c r="B17" s="45" t="s">
        <v>351</v>
      </c>
      <c r="C17" s="45"/>
      <c r="D17" s="45" t="s">
        <v>732</v>
      </c>
      <c r="E17" s="134" t="s">
        <v>142</v>
      </c>
      <c r="F17" s="45" t="s">
        <v>733</v>
      </c>
      <c r="G17" s="45"/>
      <c r="H17" s="51"/>
      <c r="I17" s="152" t="s">
        <v>734</v>
      </c>
      <c r="J17" s="135"/>
      <c r="K17" s="47"/>
      <c r="L17" s="47">
        <v>100</v>
      </c>
      <c r="M17" s="46">
        <v>855</v>
      </c>
      <c r="N17" s="47">
        <v>0</v>
      </c>
      <c r="O17" s="47"/>
      <c r="P17" s="47"/>
      <c r="Q17" s="47"/>
      <c r="R17" s="47"/>
      <c r="S17" s="47"/>
      <c r="T17" s="44" t="s">
        <v>191</v>
      </c>
      <c r="U17" s="123" t="s">
        <v>651</v>
      </c>
      <c r="V17" s="124"/>
      <c r="W17" s="47"/>
      <c r="X17" s="47"/>
      <c r="Y17" s="51"/>
      <c r="Z17" s="51"/>
      <c r="AA17" s="47"/>
      <c r="AB17" s="47"/>
      <c r="AC17" s="47"/>
    </row>
    <row r="18" spans="1:29" ht="12.75">
      <c r="A18" s="132" t="s">
        <v>645</v>
      </c>
      <c r="B18" s="46" t="s">
        <v>439</v>
      </c>
      <c r="C18" s="137"/>
      <c r="D18" s="133" t="s">
        <v>442</v>
      </c>
      <c r="E18" s="134" t="s">
        <v>142</v>
      </c>
      <c r="F18" s="47"/>
      <c r="G18" s="133" t="s">
        <v>442</v>
      </c>
      <c r="H18" s="51" t="s">
        <v>649</v>
      </c>
      <c r="I18" s="47" t="s">
        <v>649</v>
      </c>
      <c r="J18" s="135" t="s">
        <v>650</v>
      </c>
      <c r="K18" s="47"/>
      <c r="L18" s="47"/>
      <c r="M18" s="51">
        <v>1169</v>
      </c>
      <c r="N18" s="47">
        <v>34</v>
      </c>
      <c r="O18" s="44">
        <f>N18/M18*100</f>
        <v>2.9084687767322497</v>
      </c>
      <c r="P18" s="47"/>
      <c r="Q18" s="47"/>
      <c r="R18" s="44"/>
      <c r="S18" s="47"/>
      <c r="T18" s="44" t="s">
        <v>191</v>
      </c>
      <c r="U18" s="123" t="s">
        <v>651</v>
      </c>
      <c r="V18" s="124" t="s">
        <v>314</v>
      </c>
      <c r="W18" s="47">
        <v>2223</v>
      </c>
      <c r="X18" s="47">
        <v>316</v>
      </c>
      <c r="Y18" s="122">
        <f>X18/W18*100</f>
        <v>14.215024741340532</v>
      </c>
      <c r="Z18" s="121">
        <f>W18/100*AA18</f>
        <v>333.45</v>
      </c>
      <c r="AA18" s="51">
        <v>15</v>
      </c>
      <c r="AB18" s="50">
        <f>AA18/Y18*100</f>
        <v>105.52215189873418</v>
      </c>
      <c r="AC18" s="47" t="s">
        <v>652</v>
      </c>
    </row>
    <row r="19" spans="1:29" ht="12.75">
      <c r="A19" s="132" t="s">
        <v>645</v>
      </c>
      <c r="B19" s="46" t="s">
        <v>659</v>
      </c>
      <c r="C19" s="137"/>
      <c r="D19" s="133" t="s">
        <v>442</v>
      </c>
      <c r="E19" s="134" t="s">
        <v>142</v>
      </c>
      <c r="F19" s="47"/>
      <c r="G19" s="133" t="s">
        <v>442</v>
      </c>
      <c r="H19" s="136" t="s">
        <v>660</v>
      </c>
      <c r="I19" s="47" t="s">
        <v>649</v>
      </c>
      <c r="J19" s="135" t="s">
        <v>650</v>
      </c>
      <c r="K19" s="47"/>
      <c r="L19" s="51"/>
      <c r="M19" s="51">
        <v>934</v>
      </c>
      <c r="N19" s="47">
        <v>929</v>
      </c>
      <c r="O19" s="44">
        <f>N19/M19*100</f>
        <v>99.46466809421841</v>
      </c>
      <c r="P19" s="51"/>
      <c r="Q19" s="47"/>
      <c r="R19" s="44"/>
      <c r="S19" s="51"/>
      <c r="T19" s="44" t="s">
        <v>191</v>
      </c>
      <c r="U19" s="123" t="s">
        <v>651</v>
      </c>
      <c r="V19" s="39" t="s">
        <v>421</v>
      </c>
      <c r="W19" s="47">
        <v>0</v>
      </c>
      <c r="X19" s="47"/>
      <c r="Y19" s="51"/>
      <c r="Z19" s="51"/>
      <c r="AA19" s="51"/>
      <c r="AB19" s="47"/>
      <c r="AC19" s="47"/>
    </row>
    <row r="20" spans="1:29" ht="12.75">
      <c r="A20" s="132" t="s">
        <v>645</v>
      </c>
      <c r="B20" s="46" t="s">
        <v>661</v>
      </c>
      <c r="C20" s="137"/>
      <c r="D20" s="133" t="s">
        <v>442</v>
      </c>
      <c r="E20" s="134" t="s">
        <v>142</v>
      </c>
      <c r="F20" s="47"/>
      <c r="G20" s="133" t="s">
        <v>442</v>
      </c>
      <c r="H20" s="136" t="s">
        <v>662</v>
      </c>
      <c r="I20" s="47" t="s">
        <v>649</v>
      </c>
      <c r="J20" s="135" t="s">
        <v>650</v>
      </c>
      <c r="K20" s="47"/>
      <c r="L20" s="51"/>
      <c r="M20" s="51">
        <v>964</v>
      </c>
      <c r="N20" s="47">
        <v>950</v>
      </c>
      <c r="O20" s="44">
        <f>N20/M20*100</f>
        <v>98.54771784232366</v>
      </c>
      <c r="P20" s="51">
        <f>175+11</f>
        <v>186</v>
      </c>
      <c r="Q20" s="47">
        <v>175</v>
      </c>
      <c r="R20" s="44">
        <f>Q20/P20*100</f>
        <v>94.08602150537635</v>
      </c>
      <c r="S20" s="51"/>
      <c r="T20" s="44" t="s">
        <v>191</v>
      </c>
      <c r="U20" s="123" t="s">
        <v>651</v>
      </c>
      <c r="V20" s="124" t="s">
        <v>331</v>
      </c>
      <c r="W20" s="47">
        <v>449</v>
      </c>
      <c r="X20" s="47">
        <v>209</v>
      </c>
      <c r="Y20" s="122">
        <f>X20/W20*100</f>
        <v>46.5478841870824</v>
      </c>
      <c r="Z20" s="51">
        <v>270</v>
      </c>
      <c r="AA20" s="121">
        <f>Z20/W20*100</f>
        <v>60.13363028953229</v>
      </c>
      <c r="AB20" s="50">
        <f>AA20/Y20*100</f>
        <v>129.1866028708134</v>
      </c>
      <c r="AC20" s="47" t="s">
        <v>652</v>
      </c>
    </row>
    <row r="21" spans="1:29" ht="12.75">
      <c r="A21" s="132" t="s">
        <v>645</v>
      </c>
      <c r="B21" s="46" t="s">
        <v>653</v>
      </c>
      <c r="C21" s="46" t="s">
        <v>372</v>
      </c>
      <c r="D21" s="133" t="s">
        <v>442</v>
      </c>
      <c r="E21" s="134" t="s">
        <v>142</v>
      </c>
      <c r="F21" s="136" t="s">
        <v>654</v>
      </c>
      <c r="G21" s="133" t="s">
        <v>442</v>
      </c>
      <c r="H21" s="136" t="s">
        <v>654</v>
      </c>
      <c r="I21" s="47" t="s">
        <v>649</v>
      </c>
      <c r="J21" s="135" t="s">
        <v>650</v>
      </c>
      <c r="K21" s="47"/>
      <c r="L21" s="51">
        <v>100</v>
      </c>
      <c r="M21" s="51">
        <v>245</v>
      </c>
      <c r="N21" s="47">
        <v>244</v>
      </c>
      <c r="O21" s="44">
        <f>N21/M21*100</f>
        <v>99.59183673469387</v>
      </c>
      <c r="P21" s="51"/>
      <c r="Q21" s="47"/>
      <c r="R21" s="44"/>
      <c r="S21" s="51"/>
      <c r="T21" s="44" t="s">
        <v>191</v>
      </c>
      <c r="U21" s="123" t="s">
        <v>651</v>
      </c>
      <c r="V21" s="124" t="s">
        <v>359</v>
      </c>
      <c r="W21" s="47"/>
      <c r="X21" s="47"/>
      <c r="Y21" s="122"/>
      <c r="Z21" s="51"/>
      <c r="AA21" s="121"/>
      <c r="AB21" s="50"/>
      <c r="AC21" s="47"/>
    </row>
    <row r="22" spans="1:29" ht="12.75">
      <c r="A22" s="132" t="s">
        <v>645</v>
      </c>
      <c r="B22" s="46" t="s">
        <v>655</v>
      </c>
      <c r="C22" s="137"/>
      <c r="D22" s="133" t="s">
        <v>442</v>
      </c>
      <c r="E22" s="134" t="s">
        <v>142</v>
      </c>
      <c r="F22" s="47"/>
      <c r="G22" s="133" t="s">
        <v>442</v>
      </c>
      <c r="H22" s="136" t="s">
        <v>656</v>
      </c>
      <c r="I22" s="47" t="s">
        <v>649</v>
      </c>
      <c r="J22" s="135" t="s">
        <v>650</v>
      </c>
      <c r="K22" s="47"/>
      <c r="L22" s="51"/>
      <c r="M22" s="51">
        <v>581</v>
      </c>
      <c r="N22" s="47">
        <v>570</v>
      </c>
      <c r="O22" s="44">
        <f>N22/M22*100</f>
        <v>98.10671256454388</v>
      </c>
      <c r="P22" s="51">
        <v>120</v>
      </c>
      <c r="Q22" s="47">
        <v>118</v>
      </c>
      <c r="R22" s="44">
        <f>Q22/P22*100</f>
        <v>98.33333333333333</v>
      </c>
      <c r="S22" s="51"/>
      <c r="T22" s="44" t="s">
        <v>191</v>
      </c>
      <c r="U22" s="123" t="s">
        <v>651</v>
      </c>
      <c r="V22" s="124" t="s">
        <v>359</v>
      </c>
      <c r="W22" s="47">
        <v>153</v>
      </c>
      <c r="X22" s="47">
        <v>54</v>
      </c>
      <c r="Y22" s="122">
        <f>X22/W22*100</f>
        <v>35.294117647058826</v>
      </c>
      <c r="Z22" s="51">
        <v>87</v>
      </c>
      <c r="AA22" s="121">
        <f>Z22/W22*100</f>
        <v>56.86274509803921</v>
      </c>
      <c r="AB22" s="50">
        <f>AA22/Y22*100</f>
        <v>161.1111111111111</v>
      </c>
      <c r="AC22" s="47" t="s">
        <v>652</v>
      </c>
    </row>
    <row r="23" spans="1:29" ht="12.75">
      <c r="A23" s="132" t="s">
        <v>645</v>
      </c>
      <c r="B23" s="46" t="s">
        <v>664</v>
      </c>
      <c r="C23" s="137"/>
      <c r="D23" s="133" t="s">
        <v>442</v>
      </c>
      <c r="E23" s="134" t="s">
        <v>142</v>
      </c>
      <c r="F23" s="136" t="s">
        <v>654</v>
      </c>
      <c r="G23" s="133" t="s">
        <v>442</v>
      </c>
      <c r="H23" s="136" t="s">
        <v>654</v>
      </c>
      <c r="I23" s="47" t="s">
        <v>649</v>
      </c>
      <c r="J23" s="135" t="s">
        <v>650</v>
      </c>
      <c r="K23" s="47"/>
      <c r="L23" s="51"/>
      <c r="M23" s="51">
        <v>1633</v>
      </c>
      <c r="N23" s="47">
        <v>1613</v>
      </c>
      <c r="O23" s="44">
        <f>N23/M23*100</f>
        <v>98.77526025719534</v>
      </c>
      <c r="P23" s="51">
        <f>346+45</f>
        <v>391</v>
      </c>
      <c r="Q23" s="47">
        <v>346</v>
      </c>
      <c r="R23" s="44">
        <f>Q23/P23*100</f>
        <v>88.49104859335038</v>
      </c>
      <c r="S23" s="51"/>
      <c r="T23" s="44" t="s">
        <v>191</v>
      </c>
      <c r="U23" s="123" t="s">
        <v>651</v>
      </c>
      <c r="V23" s="124" t="s">
        <v>359</v>
      </c>
      <c r="W23" s="47">
        <v>277</v>
      </c>
      <c r="X23" s="47">
        <v>115</v>
      </c>
      <c r="Y23" s="122">
        <f>X23/W23*100</f>
        <v>41.51624548736462</v>
      </c>
      <c r="Z23" s="51">
        <v>170</v>
      </c>
      <c r="AA23" s="121">
        <f>Z23/W23*100</f>
        <v>61.371841155234655</v>
      </c>
      <c r="AB23" s="50">
        <f>AA23/Y23*100</f>
        <v>147.82608695652172</v>
      </c>
      <c r="AC23" s="47" t="s">
        <v>652</v>
      </c>
    </row>
    <row r="24" spans="1:29" ht="12.75">
      <c r="A24" s="132" t="s">
        <v>645</v>
      </c>
      <c r="B24" s="46" t="s">
        <v>663</v>
      </c>
      <c r="C24" s="137"/>
      <c r="D24" s="133" t="s">
        <v>442</v>
      </c>
      <c r="E24" s="134" t="s">
        <v>142</v>
      </c>
      <c r="F24" s="51" t="s">
        <v>647</v>
      </c>
      <c r="G24" s="133" t="s">
        <v>442</v>
      </c>
      <c r="H24" s="51" t="s">
        <v>647</v>
      </c>
      <c r="I24" s="47" t="s">
        <v>649</v>
      </c>
      <c r="J24" s="135" t="s">
        <v>650</v>
      </c>
      <c r="K24" s="47"/>
      <c r="L24" s="51"/>
      <c r="M24" s="51">
        <v>1372</v>
      </c>
      <c r="N24" s="47">
        <v>6</v>
      </c>
      <c r="O24" s="44">
        <f>N24/M24*100</f>
        <v>0.43731778425655976</v>
      </c>
      <c r="P24" s="51"/>
      <c r="Q24" s="47"/>
      <c r="R24" s="44"/>
      <c r="S24" s="51"/>
      <c r="T24" s="44" t="s">
        <v>191</v>
      </c>
      <c r="U24" s="123" t="s">
        <v>651</v>
      </c>
      <c r="V24" s="124"/>
      <c r="W24" s="47"/>
      <c r="X24" s="47"/>
      <c r="Y24" s="51"/>
      <c r="Z24" s="51"/>
      <c r="AA24" s="51"/>
      <c r="AB24" s="47"/>
      <c r="AC24" s="47"/>
    </row>
    <row r="25" spans="1:29" ht="12.75">
      <c r="A25" s="132" t="s">
        <v>645</v>
      </c>
      <c r="B25" s="46" t="s">
        <v>646</v>
      </c>
      <c r="C25" s="46"/>
      <c r="D25" s="133" t="s">
        <v>442</v>
      </c>
      <c r="E25" s="134" t="s">
        <v>142</v>
      </c>
      <c r="F25" s="51" t="s">
        <v>647</v>
      </c>
      <c r="G25" s="133" t="s">
        <v>442</v>
      </c>
      <c r="H25" s="51" t="s">
        <v>648</v>
      </c>
      <c r="I25" s="47" t="s">
        <v>649</v>
      </c>
      <c r="J25" s="135" t="s">
        <v>650</v>
      </c>
      <c r="K25" s="47"/>
      <c r="L25" s="51">
        <v>0</v>
      </c>
      <c r="M25" s="51">
        <v>168</v>
      </c>
      <c r="N25" s="47">
        <v>0</v>
      </c>
      <c r="O25" s="47"/>
      <c r="P25" s="51"/>
      <c r="Q25" s="47"/>
      <c r="R25" s="47"/>
      <c r="S25" s="51"/>
      <c r="T25" s="44" t="s">
        <v>191</v>
      </c>
      <c r="U25" s="123" t="s">
        <v>651</v>
      </c>
      <c r="V25" s="124" t="s">
        <v>314</v>
      </c>
      <c r="W25" s="47">
        <v>197</v>
      </c>
      <c r="X25" s="47">
        <v>21</v>
      </c>
      <c r="Y25" s="121">
        <f>X25/W25*100</f>
        <v>10.65989847715736</v>
      </c>
      <c r="Z25" s="51">
        <v>20</v>
      </c>
      <c r="AA25" s="121">
        <f>Z25/W25*100</f>
        <v>10.152284263959391</v>
      </c>
      <c r="AB25" s="50">
        <f>AA25/Y25*100</f>
        <v>95.23809523809523</v>
      </c>
      <c r="AC25" s="47" t="s">
        <v>652</v>
      </c>
    </row>
    <row r="26" spans="1:29" ht="12.75">
      <c r="A26" s="132" t="s">
        <v>645</v>
      </c>
      <c r="B26" s="46" t="s">
        <v>657</v>
      </c>
      <c r="C26" s="137"/>
      <c r="D26" s="133" t="s">
        <v>442</v>
      </c>
      <c r="E26" s="134" t="s">
        <v>142</v>
      </c>
      <c r="F26" s="47"/>
      <c r="G26" s="133" t="s">
        <v>442</v>
      </c>
      <c r="H26" s="51" t="s">
        <v>658</v>
      </c>
      <c r="I26" s="47" t="s">
        <v>649</v>
      </c>
      <c r="J26" s="135" t="s">
        <v>650</v>
      </c>
      <c r="K26" s="47"/>
      <c r="L26" s="51"/>
      <c r="M26" s="51">
        <v>788</v>
      </c>
      <c r="N26" s="47">
        <v>109</v>
      </c>
      <c r="O26" s="44">
        <f>N26/M26*100</f>
        <v>13.83248730964467</v>
      </c>
      <c r="P26" s="51"/>
      <c r="Q26" s="47"/>
      <c r="R26" s="44"/>
      <c r="S26" s="51"/>
      <c r="T26" s="44" t="s">
        <v>191</v>
      </c>
      <c r="U26" s="123" t="s">
        <v>651</v>
      </c>
      <c r="V26" s="124" t="s">
        <v>314</v>
      </c>
      <c r="W26" s="47">
        <v>14</v>
      </c>
      <c r="X26" s="47">
        <v>0</v>
      </c>
      <c r="Y26" s="121">
        <f>X26/W26*100</f>
        <v>0</v>
      </c>
      <c r="Z26" s="51">
        <v>0</v>
      </c>
      <c r="AA26" s="121">
        <f>Z26/W26*100</f>
        <v>0</v>
      </c>
      <c r="AB26" s="47"/>
      <c r="AC26" s="47" t="s">
        <v>652</v>
      </c>
    </row>
    <row r="27" spans="1:29" ht="12.75">
      <c r="A27" s="132" t="s">
        <v>645</v>
      </c>
      <c r="B27" s="125" t="s">
        <v>719</v>
      </c>
      <c r="C27" s="77"/>
      <c r="D27" s="47" t="s">
        <v>72</v>
      </c>
      <c r="E27" s="148" t="s">
        <v>720</v>
      </c>
      <c r="F27" s="47"/>
      <c r="G27" s="47"/>
      <c r="H27" s="51"/>
      <c r="I27" s="47" t="s">
        <v>721</v>
      </c>
      <c r="J27" s="149" t="s">
        <v>722</v>
      </c>
      <c r="K27" s="47"/>
      <c r="L27" s="47" t="s">
        <v>696</v>
      </c>
      <c r="M27" s="51"/>
      <c r="N27" s="47"/>
      <c r="O27" s="47"/>
      <c r="P27" s="47"/>
      <c r="Q27" s="47"/>
      <c r="R27" s="47"/>
      <c r="S27" s="47"/>
      <c r="T27" s="145" t="s">
        <v>21</v>
      </c>
      <c r="U27" s="123" t="s">
        <v>711</v>
      </c>
      <c r="V27" s="18" t="s">
        <v>112</v>
      </c>
      <c r="W27" s="47">
        <v>1516</v>
      </c>
      <c r="X27" s="47">
        <v>63</v>
      </c>
      <c r="Y27" s="121">
        <f>X27/W27*100</f>
        <v>4.155672823218998</v>
      </c>
      <c r="Z27" s="51">
        <v>84</v>
      </c>
      <c r="AA27" s="121">
        <f>Z27/W27*100</f>
        <v>5.540897097625329</v>
      </c>
      <c r="AB27" s="50">
        <f>AA27/Y27*100</f>
        <v>133.33333333333331</v>
      </c>
      <c r="AC27" s="47" t="s">
        <v>652</v>
      </c>
    </row>
    <row r="28" spans="1:29" ht="12.75">
      <c r="A28" s="132" t="s">
        <v>645</v>
      </c>
      <c r="B28" s="125" t="s">
        <v>178</v>
      </c>
      <c r="C28" s="77"/>
      <c r="D28" s="47" t="s">
        <v>181</v>
      </c>
      <c r="E28" s="135" t="s">
        <v>180</v>
      </c>
      <c r="F28" s="47"/>
      <c r="G28" s="47"/>
      <c r="H28" s="51"/>
      <c r="I28" s="151" t="s">
        <v>147</v>
      </c>
      <c r="J28" s="135" t="s">
        <v>650</v>
      </c>
      <c r="K28" s="47"/>
      <c r="L28" s="47" t="s">
        <v>696</v>
      </c>
      <c r="M28" s="51"/>
      <c r="N28" s="47"/>
      <c r="O28" s="47"/>
      <c r="P28" s="47"/>
      <c r="Q28" s="47"/>
      <c r="R28" s="47"/>
      <c r="S28" s="47"/>
      <c r="T28" s="145" t="s">
        <v>21</v>
      </c>
      <c r="U28" s="128" t="s">
        <v>147</v>
      </c>
      <c r="V28" s="18" t="s">
        <v>177</v>
      </c>
      <c r="W28" s="77">
        <v>0</v>
      </c>
      <c r="X28" s="47">
        <v>0</v>
      </c>
      <c r="Y28" s="121">
        <v>0</v>
      </c>
      <c r="Z28" s="51">
        <v>0</v>
      </c>
      <c r="AA28" s="121">
        <v>0</v>
      </c>
      <c r="AB28" s="47"/>
      <c r="AC28" s="47"/>
    </row>
    <row r="29" spans="1:29" ht="12.75">
      <c r="A29" s="132" t="s">
        <v>645</v>
      </c>
      <c r="B29" s="125" t="s">
        <v>184</v>
      </c>
      <c r="C29" s="77"/>
      <c r="D29" s="47" t="s">
        <v>181</v>
      </c>
      <c r="E29" s="135" t="s">
        <v>180</v>
      </c>
      <c r="F29" s="47"/>
      <c r="G29" s="47"/>
      <c r="H29" s="51"/>
      <c r="I29" s="151" t="s">
        <v>147</v>
      </c>
      <c r="J29" s="135" t="s">
        <v>650</v>
      </c>
      <c r="K29" s="47"/>
      <c r="L29" s="47" t="s">
        <v>696</v>
      </c>
      <c r="M29" s="51"/>
      <c r="N29" s="47"/>
      <c r="O29" s="47"/>
      <c r="P29" s="47"/>
      <c r="Q29" s="47"/>
      <c r="R29" s="47"/>
      <c r="S29" s="47"/>
      <c r="T29" s="145" t="s">
        <v>21</v>
      </c>
      <c r="U29" s="128" t="s">
        <v>147</v>
      </c>
      <c r="V29" s="18" t="s">
        <v>177</v>
      </c>
      <c r="W29" s="77">
        <v>34</v>
      </c>
      <c r="X29" s="47">
        <v>0</v>
      </c>
      <c r="Y29" s="121">
        <f>X29/W29*100</f>
        <v>0</v>
      </c>
      <c r="Z29" s="51">
        <v>0</v>
      </c>
      <c r="AA29" s="121">
        <f>Z29/W29*100</f>
        <v>0</v>
      </c>
      <c r="AB29" s="47"/>
      <c r="AC29" s="47"/>
    </row>
    <row r="30" spans="1:29" ht="12.75">
      <c r="A30" s="1" t="s">
        <v>780</v>
      </c>
      <c r="B30" s="77" t="s">
        <v>781</v>
      </c>
      <c r="C30" s="77"/>
      <c r="D30" s="78" t="s">
        <v>779</v>
      </c>
      <c r="E30" s="135" t="s">
        <v>766</v>
      </c>
      <c r="F30" s="47"/>
      <c r="G30" s="47"/>
      <c r="H30" s="51" t="s">
        <v>782</v>
      </c>
      <c r="I30" s="47" t="s">
        <v>682</v>
      </c>
      <c r="J30" s="135" t="s">
        <v>650</v>
      </c>
      <c r="K30" s="47"/>
      <c r="L30" s="47"/>
      <c r="M30" s="51"/>
      <c r="N30" s="47"/>
      <c r="O30" s="47"/>
      <c r="P30" s="47"/>
      <c r="Q30" s="47"/>
      <c r="R30" s="47"/>
      <c r="S30" s="47"/>
      <c r="T30" s="44" t="s">
        <v>191</v>
      </c>
      <c r="U30" s="123"/>
      <c r="V30" s="124"/>
      <c r="W30" s="47"/>
      <c r="X30" s="47"/>
      <c r="Y30" s="51"/>
      <c r="Z30" s="51"/>
      <c r="AA30" s="47"/>
      <c r="AB30" s="47"/>
      <c r="AC30" s="47"/>
    </row>
    <row r="31" spans="1:29" ht="12.75">
      <c r="A31" s="1" t="s">
        <v>645</v>
      </c>
      <c r="B31" s="136" t="s">
        <v>811</v>
      </c>
      <c r="C31" s="77"/>
      <c r="D31" s="78" t="s">
        <v>779</v>
      </c>
      <c r="E31" s="135" t="s">
        <v>766</v>
      </c>
      <c r="F31" s="47"/>
      <c r="G31" s="47"/>
      <c r="H31" s="136" t="s">
        <v>785</v>
      </c>
      <c r="I31" s="47" t="s">
        <v>682</v>
      </c>
      <c r="J31" s="135" t="s">
        <v>650</v>
      </c>
      <c r="K31" s="47" t="s">
        <v>786</v>
      </c>
      <c r="L31" s="47"/>
      <c r="M31" s="51"/>
      <c r="N31" s="47"/>
      <c r="O31" s="44"/>
      <c r="P31" s="47">
        <v>174</v>
      </c>
      <c r="Q31" s="47">
        <v>170</v>
      </c>
      <c r="R31" s="44">
        <f>Q31/P31*100</f>
        <v>97.70114942528735</v>
      </c>
      <c r="S31" s="47">
        <v>696</v>
      </c>
      <c r="T31" s="44" t="s">
        <v>191</v>
      </c>
      <c r="U31" s="56" t="s">
        <v>280</v>
      </c>
      <c r="V31" s="124" t="s">
        <v>305</v>
      </c>
      <c r="W31" s="47">
        <v>108</v>
      </c>
      <c r="X31" s="48">
        <f>W31*Y31/100</f>
        <v>14.04</v>
      </c>
      <c r="Y31" s="49">
        <v>13</v>
      </c>
      <c r="Z31" s="121">
        <f>W31/100*AA31</f>
        <v>47.52</v>
      </c>
      <c r="AA31" s="51">
        <v>44</v>
      </c>
      <c r="AB31" s="50">
        <f>AA31/Y31*100</f>
        <v>338.46153846153845</v>
      </c>
      <c r="AC31" s="47" t="s">
        <v>652</v>
      </c>
    </row>
    <row r="32" spans="1:29" ht="12.75">
      <c r="A32" s="1" t="s">
        <v>780</v>
      </c>
      <c r="B32" s="77" t="s">
        <v>783</v>
      </c>
      <c r="C32" s="77"/>
      <c r="D32" s="78" t="s">
        <v>779</v>
      </c>
      <c r="E32" s="135" t="s">
        <v>766</v>
      </c>
      <c r="F32" s="47"/>
      <c r="G32" s="47"/>
      <c r="H32" s="51" t="s">
        <v>782</v>
      </c>
      <c r="I32" s="47" t="s">
        <v>682</v>
      </c>
      <c r="J32" s="135" t="s">
        <v>650</v>
      </c>
      <c r="K32" s="47"/>
      <c r="L32" s="47"/>
      <c r="M32" s="51"/>
      <c r="N32" s="47"/>
      <c r="O32" s="47"/>
      <c r="P32" s="47"/>
      <c r="Q32" s="47"/>
      <c r="R32" s="47"/>
      <c r="S32" s="47"/>
      <c r="T32" s="44" t="s">
        <v>191</v>
      </c>
      <c r="U32" s="123"/>
      <c r="V32" s="124"/>
      <c r="W32" s="47"/>
      <c r="X32" s="47"/>
      <c r="Y32" s="51"/>
      <c r="Z32" s="51"/>
      <c r="AA32" s="47"/>
      <c r="AB32" s="47"/>
      <c r="AC32" s="47"/>
    </row>
    <row r="33" spans="1:29" ht="12.75">
      <c r="A33" s="1" t="s">
        <v>780</v>
      </c>
      <c r="B33" s="77" t="s">
        <v>784</v>
      </c>
      <c r="C33" s="77"/>
      <c r="D33" s="78" t="s">
        <v>779</v>
      </c>
      <c r="E33" s="135" t="s">
        <v>766</v>
      </c>
      <c r="F33" s="47"/>
      <c r="G33" s="47"/>
      <c r="H33" s="51" t="s">
        <v>782</v>
      </c>
      <c r="I33" s="47" t="s">
        <v>682</v>
      </c>
      <c r="J33" s="135" t="s">
        <v>650</v>
      </c>
      <c r="K33" s="47"/>
      <c r="L33" s="47"/>
      <c r="M33" s="51"/>
      <c r="N33" s="47"/>
      <c r="O33" s="47"/>
      <c r="P33" s="47"/>
      <c r="Q33" s="47"/>
      <c r="R33" s="47"/>
      <c r="S33" s="47"/>
      <c r="T33" s="44" t="s">
        <v>191</v>
      </c>
      <c r="U33" s="123"/>
      <c r="V33" s="124"/>
      <c r="W33" s="47"/>
      <c r="X33" s="47"/>
      <c r="Y33" s="51"/>
      <c r="Z33" s="51"/>
      <c r="AA33" s="47"/>
      <c r="AB33" s="47"/>
      <c r="AC33" s="47"/>
    </row>
    <row r="34" spans="1:29" ht="12.75">
      <c r="A34" s="1" t="s">
        <v>645</v>
      </c>
      <c r="B34" s="51" t="s">
        <v>787</v>
      </c>
      <c r="C34" s="77"/>
      <c r="D34" s="78" t="s">
        <v>779</v>
      </c>
      <c r="E34" s="135" t="s">
        <v>766</v>
      </c>
      <c r="F34" s="47"/>
      <c r="G34" s="47"/>
      <c r="H34" s="51" t="s">
        <v>787</v>
      </c>
      <c r="I34" s="47" t="s">
        <v>682</v>
      </c>
      <c r="J34" s="135" t="s">
        <v>650</v>
      </c>
      <c r="K34" s="47" t="s">
        <v>788</v>
      </c>
      <c r="L34" s="47"/>
      <c r="M34" s="51"/>
      <c r="N34" s="47"/>
      <c r="O34" s="47"/>
      <c r="P34" s="47"/>
      <c r="Q34" s="47"/>
      <c r="R34" s="47"/>
      <c r="S34" s="47">
        <v>674</v>
      </c>
      <c r="T34" s="44" t="s">
        <v>191</v>
      </c>
      <c r="U34" s="56" t="s">
        <v>280</v>
      </c>
      <c r="V34" s="124" t="s">
        <v>305</v>
      </c>
      <c r="W34" s="47">
        <v>36</v>
      </c>
      <c r="X34" s="47">
        <v>1</v>
      </c>
      <c r="Y34" s="121">
        <f>X34/W34*100</f>
        <v>2.7777777777777777</v>
      </c>
      <c r="Z34" s="121">
        <f>W34/100*AA34</f>
        <v>9</v>
      </c>
      <c r="AA34" s="49">
        <v>25</v>
      </c>
      <c r="AB34" s="50">
        <f>AA34/Y34*100</f>
        <v>900</v>
      </c>
      <c r="AC34" s="47" t="s">
        <v>652</v>
      </c>
    </row>
    <row r="35" spans="1:29" ht="12.75">
      <c r="A35" s="132" t="s">
        <v>645</v>
      </c>
      <c r="B35" s="47" t="s">
        <v>744</v>
      </c>
      <c r="C35" s="47"/>
      <c r="D35" s="153" t="s">
        <v>743</v>
      </c>
      <c r="E35" s="135" t="s">
        <v>676</v>
      </c>
      <c r="F35" s="47"/>
      <c r="G35" s="47"/>
      <c r="H35" s="51"/>
      <c r="I35" s="47"/>
      <c r="J35" s="135" t="s">
        <v>745</v>
      </c>
      <c r="K35" s="47"/>
      <c r="L35" s="47" t="s">
        <v>746</v>
      </c>
      <c r="M35" s="142"/>
      <c r="N35" s="125"/>
      <c r="O35" s="47"/>
      <c r="P35" s="47"/>
      <c r="Q35" s="47"/>
      <c r="R35" s="47"/>
      <c r="S35" s="47"/>
      <c r="T35" s="141" t="s">
        <v>506</v>
      </c>
      <c r="U35" s="128"/>
      <c r="V35" s="126"/>
      <c r="W35" s="47"/>
      <c r="X35" s="47"/>
      <c r="Y35" s="51"/>
      <c r="Z35" s="51"/>
      <c r="AA35" s="47"/>
      <c r="AB35" s="47"/>
      <c r="AC35" s="47"/>
    </row>
    <row r="36" spans="1:29" ht="12.75">
      <c r="A36" s="132" t="s">
        <v>645</v>
      </c>
      <c r="B36" s="65" t="s">
        <v>742</v>
      </c>
      <c r="C36" s="65"/>
      <c r="D36" s="153" t="s">
        <v>743</v>
      </c>
      <c r="E36" s="135" t="s">
        <v>676</v>
      </c>
      <c r="F36" s="47"/>
      <c r="G36" s="47"/>
      <c r="H36" s="51"/>
      <c r="I36" s="47" t="s">
        <v>679</v>
      </c>
      <c r="J36" s="135" t="s">
        <v>650</v>
      </c>
      <c r="K36" s="47"/>
      <c r="L36" s="47" t="s">
        <v>574</v>
      </c>
      <c r="M36" s="142"/>
      <c r="N36" s="125"/>
      <c r="O36" s="47"/>
      <c r="P36" s="47"/>
      <c r="Q36" s="47"/>
      <c r="R36" s="47"/>
      <c r="S36" s="47"/>
      <c r="T36" s="44" t="s">
        <v>191</v>
      </c>
      <c r="U36" s="128"/>
      <c r="V36" s="126"/>
      <c r="W36" s="47"/>
      <c r="X36" s="47"/>
      <c r="Y36" s="51"/>
      <c r="Z36" s="51"/>
      <c r="AA36" s="47"/>
      <c r="AB36" s="47"/>
      <c r="AC36" s="47"/>
    </row>
    <row r="37" spans="1:29" ht="12.75">
      <c r="A37" s="132" t="s">
        <v>645</v>
      </c>
      <c r="B37" s="45" t="s">
        <v>661</v>
      </c>
      <c r="C37" s="45"/>
      <c r="D37" s="153" t="s">
        <v>743</v>
      </c>
      <c r="E37" s="135" t="s">
        <v>676</v>
      </c>
      <c r="F37" s="47"/>
      <c r="G37" s="47"/>
      <c r="H37" s="51"/>
      <c r="I37" s="47"/>
      <c r="J37" s="135" t="s">
        <v>745</v>
      </c>
      <c r="K37" s="47"/>
      <c r="L37" s="47" t="s">
        <v>747</v>
      </c>
      <c r="M37" s="142"/>
      <c r="N37" s="125"/>
      <c r="O37" s="47"/>
      <c r="P37" s="47"/>
      <c r="Q37" s="47"/>
      <c r="R37" s="47"/>
      <c r="S37" s="47"/>
      <c r="T37" s="141" t="s">
        <v>506</v>
      </c>
      <c r="U37" s="128"/>
      <c r="V37" s="126"/>
      <c r="W37" s="47"/>
      <c r="X37" s="47"/>
      <c r="Y37" s="51"/>
      <c r="Z37" s="51"/>
      <c r="AA37" s="47"/>
      <c r="AB37" s="47"/>
      <c r="AC37" s="47"/>
    </row>
    <row r="38" spans="1:29" ht="12.75">
      <c r="A38" s="1" t="s">
        <v>645</v>
      </c>
      <c r="B38" s="46" t="s">
        <v>269</v>
      </c>
      <c r="C38" s="46"/>
      <c r="D38" s="81" t="s">
        <v>270</v>
      </c>
      <c r="E38" s="135" t="s">
        <v>766</v>
      </c>
      <c r="F38" s="47"/>
      <c r="G38" s="47"/>
      <c r="H38" s="51" t="s">
        <v>789</v>
      </c>
      <c r="I38" s="133" t="s">
        <v>767</v>
      </c>
      <c r="J38" s="135" t="s">
        <v>768</v>
      </c>
      <c r="K38" s="47"/>
      <c r="L38" s="47"/>
      <c r="M38" s="51"/>
      <c r="N38" s="47"/>
      <c r="O38" s="44"/>
      <c r="P38" s="47"/>
      <c r="Q38" s="47">
        <v>1</v>
      </c>
      <c r="R38" s="47"/>
      <c r="S38" s="47"/>
      <c r="T38" s="44" t="s">
        <v>191</v>
      </c>
      <c r="U38" s="154" t="s">
        <v>192</v>
      </c>
      <c r="V38" s="124" t="s">
        <v>247</v>
      </c>
      <c r="W38" s="47">
        <v>14</v>
      </c>
      <c r="X38" s="48">
        <f>W38*Y38/100</f>
        <v>6.02</v>
      </c>
      <c r="Y38" s="49">
        <v>43</v>
      </c>
      <c r="Z38" s="121">
        <f>W38/100*AA38</f>
        <v>14.000000000000002</v>
      </c>
      <c r="AA38" s="47">
        <v>100</v>
      </c>
      <c r="AB38" s="50">
        <f>AA38/Y38*100</f>
        <v>232.55813953488374</v>
      </c>
      <c r="AC38" s="47" t="s">
        <v>652</v>
      </c>
    </row>
    <row r="39" spans="1:29" ht="12.75">
      <c r="A39" s="1" t="s">
        <v>645</v>
      </c>
      <c r="B39" s="77" t="s">
        <v>482</v>
      </c>
      <c r="C39" s="77"/>
      <c r="D39" s="81" t="s">
        <v>270</v>
      </c>
      <c r="E39" s="135" t="s">
        <v>766</v>
      </c>
      <c r="F39" s="47"/>
      <c r="G39" s="47"/>
      <c r="H39" s="51" t="s">
        <v>790</v>
      </c>
      <c r="I39" s="133" t="s">
        <v>767</v>
      </c>
      <c r="J39" s="135" t="s">
        <v>768</v>
      </c>
      <c r="K39" s="47"/>
      <c r="L39" s="47"/>
      <c r="M39" s="51"/>
      <c r="N39" s="47"/>
      <c r="O39" s="47"/>
      <c r="P39" s="47"/>
      <c r="Q39" s="47"/>
      <c r="R39" s="47"/>
      <c r="S39" s="47"/>
      <c r="T39" s="44" t="s">
        <v>191</v>
      </c>
      <c r="U39" s="76" t="s">
        <v>444</v>
      </c>
      <c r="V39" s="39" t="s">
        <v>479</v>
      </c>
      <c r="W39" s="47">
        <v>547</v>
      </c>
      <c r="X39" s="47">
        <v>30</v>
      </c>
      <c r="Y39" s="121">
        <f>X39/W39*100</f>
        <v>5.484460694698354</v>
      </c>
      <c r="Z39" s="51">
        <v>50</v>
      </c>
      <c r="AA39" s="121">
        <f>Z39/W39*100</f>
        <v>9.140767824497258</v>
      </c>
      <c r="AB39" s="50">
        <f>AA39/Y39*100</f>
        <v>166.66666666666669</v>
      </c>
      <c r="AC39" s="47" t="s">
        <v>652</v>
      </c>
    </row>
    <row r="40" spans="1:29" ht="12.75">
      <c r="A40" s="1" t="s">
        <v>645</v>
      </c>
      <c r="B40" s="77" t="s">
        <v>484</v>
      </c>
      <c r="C40" s="77" t="s">
        <v>483</v>
      </c>
      <c r="D40" s="81" t="s">
        <v>270</v>
      </c>
      <c r="E40" s="135" t="s">
        <v>766</v>
      </c>
      <c r="F40" s="47"/>
      <c r="G40" s="47"/>
      <c r="H40" s="51" t="s">
        <v>791</v>
      </c>
      <c r="I40" s="133" t="s">
        <v>767</v>
      </c>
      <c r="J40" s="135" t="s">
        <v>768</v>
      </c>
      <c r="K40" s="47"/>
      <c r="L40" s="47"/>
      <c r="M40" s="51"/>
      <c r="N40" s="47"/>
      <c r="O40" s="47"/>
      <c r="P40" s="47"/>
      <c r="Q40" s="47"/>
      <c r="R40" s="47"/>
      <c r="S40" s="47"/>
      <c r="T40" s="44" t="s">
        <v>191</v>
      </c>
      <c r="U40" s="76" t="s">
        <v>444</v>
      </c>
      <c r="V40" s="39" t="s">
        <v>479</v>
      </c>
      <c r="W40" s="47">
        <v>108</v>
      </c>
      <c r="X40" s="47">
        <v>6</v>
      </c>
      <c r="Y40" s="121">
        <f>X40/W40*100</f>
        <v>5.555555555555555</v>
      </c>
      <c r="Z40" s="51">
        <v>15</v>
      </c>
      <c r="AA40" s="121">
        <f>Z40/W40*100</f>
        <v>13.88888888888889</v>
      </c>
      <c r="AB40" s="50">
        <f>AA40/Y40*100</f>
        <v>250</v>
      </c>
      <c r="AC40" s="47" t="s">
        <v>652</v>
      </c>
    </row>
    <row r="41" spans="1:29" ht="12.75">
      <c r="A41" s="1" t="s">
        <v>645</v>
      </c>
      <c r="B41" s="77" t="s">
        <v>275</v>
      </c>
      <c r="C41" s="77"/>
      <c r="D41" s="81" t="s">
        <v>270</v>
      </c>
      <c r="E41" s="135" t="s">
        <v>766</v>
      </c>
      <c r="F41" s="47"/>
      <c r="G41" s="47"/>
      <c r="H41" s="51"/>
      <c r="I41" s="125" t="s">
        <v>767</v>
      </c>
      <c r="J41" s="135"/>
      <c r="K41" s="47"/>
      <c r="L41" s="47"/>
      <c r="M41" s="51"/>
      <c r="N41" s="47"/>
      <c r="O41" s="47"/>
      <c r="P41" s="47"/>
      <c r="Q41" s="47"/>
      <c r="R41" s="47"/>
      <c r="S41" s="47"/>
      <c r="T41" s="44" t="s">
        <v>191</v>
      </c>
      <c r="U41" s="123"/>
      <c r="V41" s="124"/>
      <c r="W41" s="47"/>
      <c r="X41" s="47"/>
      <c r="Y41" s="51"/>
      <c r="Z41" s="51"/>
      <c r="AA41" s="47"/>
      <c r="AB41" s="47"/>
      <c r="AC41" s="47"/>
    </row>
    <row r="42" spans="1:29" ht="12.75">
      <c r="A42" s="1" t="s">
        <v>645</v>
      </c>
      <c r="B42" s="77" t="s">
        <v>474</v>
      </c>
      <c r="C42" s="77"/>
      <c r="D42" s="81" t="s">
        <v>270</v>
      </c>
      <c r="E42" s="135" t="s">
        <v>766</v>
      </c>
      <c r="F42" s="51" t="s">
        <v>792</v>
      </c>
      <c r="G42" s="51"/>
      <c r="H42" s="51" t="s">
        <v>792</v>
      </c>
      <c r="I42" s="133" t="s">
        <v>767</v>
      </c>
      <c r="J42" s="135" t="s">
        <v>768</v>
      </c>
      <c r="K42" s="47"/>
      <c r="L42" s="47"/>
      <c r="M42" s="142">
        <v>172</v>
      </c>
      <c r="N42" s="125">
        <v>85</v>
      </c>
      <c r="O42" s="155"/>
      <c r="P42" s="47"/>
      <c r="Q42" s="47">
        <v>1</v>
      </c>
      <c r="R42" s="47"/>
      <c r="S42" s="47"/>
      <c r="T42" s="44" t="s">
        <v>191</v>
      </c>
      <c r="U42" s="76" t="s">
        <v>444</v>
      </c>
      <c r="V42" s="131" t="s">
        <v>445</v>
      </c>
      <c r="W42" s="47">
        <v>14</v>
      </c>
      <c r="X42" s="47">
        <v>8</v>
      </c>
      <c r="Y42" s="122">
        <f>X42/W42*100</f>
        <v>57.14285714285714</v>
      </c>
      <c r="Z42" s="51">
        <v>9</v>
      </c>
      <c r="AA42" s="121">
        <f>Z42/W42*100</f>
        <v>64.28571428571429</v>
      </c>
      <c r="AB42" s="50">
        <f>AA42/Y42*100</f>
        <v>112.50000000000003</v>
      </c>
      <c r="AC42" s="47" t="s">
        <v>652</v>
      </c>
    </row>
    <row r="43" spans="1:29" ht="12.75">
      <c r="A43" s="1" t="s">
        <v>645</v>
      </c>
      <c r="B43" s="77" t="s">
        <v>793</v>
      </c>
      <c r="C43" s="77"/>
      <c r="D43" s="81" t="s">
        <v>270</v>
      </c>
      <c r="E43" s="135" t="s">
        <v>766</v>
      </c>
      <c r="F43" s="51" t="s">
        <v>792</v>
      </c>
      <c r="G43" s="51"/>
      <c r="H43" s="51" t="s">
        <v>792</v>
      </c>
      <c r="I43" s="133" t="s">
        <v>767</v>
      </c>
      <c r="J43" s="135" t="s">
        <v>768</v>
      </c>
      <c r="K43" s="47"/>
      <c r="L43" s="47"/>
      <c r="M43" s="142">
        <v>116</v>
      </c>
      <c r="N43" s="125">
        <v>92</v>
      </c>
      <c r="O43" s="125"/>
      <c r="P43" s="47"/>
      <c r="Q43" s="47"/>
      <c r="R43" s="47"/>
      <c r="S43" s="47"/>
      <c r="T43" s="44" t="s">
        <v>191</v>
      </c>
      <c r="U43" s="76" t="s">
        <v>444</v>
      </c>
      <c r="V43" s="131" t="s">
        <v>445</v>
      </c>
      <c r="W43" s="47"/>
      <c r="X43" s="47"/>
      <c r="Y43" s="51"/>
      <c r="Z43" s="51"/>
      <c r="AA43" s="47"/>
      <c r="AB43" s="47"/>
      <c r="AC43" s="47" t="s">
        <v>652</v>
      </c>
    </row>
    <row r="44" spans="1:29" ht="12.75">
      <c r="A44" s="132" t="s">
        <v>645</v>
      </c>
      <c r="B44" s="125" t="s">
        <v>730</v>
      </c>
      <c r="C44" s="77" t="s">
        <v>48</v>
      </c>
      <c r="D44" s="133" t="s">
        <v>724</v>
      </c>
      <c r="E44" s="148" t="s">
        <v>720</v>
      </c>
      <c r="F44" s="47"/>
      <c r="G44" s="47"/>
      <c r="H44" s="136" t="s">
        <v>731</v>
      </c>
      <c r="I44" s="47" t="s">
        <v>726</v>
      </c>
      <c r="J44" s="149" t="s">
        <v>722</v>
      </c>
      <c r="K44" s="47"/>
      <c r="L44" s="47"/>
      <c r="M44" s="51"/>
      <c r="N44" s="47"/>
      <c r="O44" s="47"/>
      <c r="P44" s="150">
        <v>1230</v>
      </c>
      <c r="Q44" s="150">
        <v>1224</v>
      </c>
      <c r="R44" s="44">
        <f>Q44/P44*100</f>
        <v>99.51219512195122</v>
      </c>
      <c r="S44" s="47"/>
      <c r="T44" s="145" t="s">
        <v>21</v>
      </c>
      <c r="U44" s="123" t="s">
        <v>711</v>
      </c>
      <c r="V44" s="124" t="s">
        <v>23</v>
      </c>
      <c r="W44" s="47">
        <v>84</v>
      </c>
      <c r="X44" s="47">
        <v>69</v>
      </c>
      <c r="Y44" s="122">
        <f>X44/W44*100</f>
        <v>82.14285714285714</v>
      </c>
      <c r="Z44" s="51">
        <v>76</v>
      </c>
      <c r="AA44" s="121">
        <f>Z44/W44*100</f>
        <v>90.47619047619048</v>
      </c>
      <c r="AB44" s="50">
        <f>AA44/Y44*100</f>
        <v>110.1449275362319</v>
      </c>
      <c r="AC44" s="47" t="s">
        <v>652</v>
      </c>
    </row>
    <row r="45" spans="1:29" ht="12.75">
      <c r="A45" s="132" t="s">
        <v>645</v>
      </c>
      <c r="B45" s="125" t="s">
        <v>723</v>
      </c>
      <c r="C45" s="77" t="s">
        <v>24</v>
      </c>
      <c r="D45" s="133" t="s">
        <v>724</v>
      </c>
      <c r="E45" s="148" t="s">
        <v>720</v>
      </c>
      <c r="F45" s="47"/>
      <c r="G45" s="47"/>
      <c r="H45" s="136" t="s">
        <v>725</v>
      </c>
      <c r="I45" s="47" t="s">
        <v>726</v>
      </c>
      <c r="J45" s="149" t="s">
        <v>722</v>
      </c>
      <c r="K45" s="47"/>
      <c r="L45" s="47"/>
      <c r="M45" s="51"/>
      <c r="N45" s="47"/>
      <c r="O45" s="47"/>
      <c r="P45" s="47" t="s">
        <v>727</v>
      </c>
      <c r="Q45" s="47"/>
      <c r="R45" s="44"/>
      <c r="S45" s="47"/>
      <c r="T45" s="145" t="s">
        <v>21</v>
      </c>
      <c r="U45" s="123" t="s">
        <v>711</v>
      </c>
      <c r="V45" s="124" t="s">
        <v>23</v>
      </c>
      <c r="W45" s="47">
        <v>46</v>
      </c>
      <c r="X45" s="47">
        <v>32</v>
      </c>
      <c r="Y45" s="122">
        <f>X45/W45*100</f>
        <v>69.56521739130434</v>
      </c>
      <c r="Z45" s="51">
        <v>33</v>
      </c>
      <c r="AA45" s="121">
        <f>Z45/W45*100</f>
        <v>71.73913043478261</v>
      </c>
      <c r="AB45" s="50">
        <f>AA45/Y45*100</f>
        <v>103.125</v>
      </c>
      <c r="AC45" s="47" t="s">
        <v>652</v>
      </c>
    </row>
    <row r="46" spans="1:29" ht="12.75">
      <c r="A46" s="132" t="s">
        <v>645</v>
      </c>
      <c r="B46" s="125" t="s">
        <v>728</v>
      </c>
      <c r="C46" s="77" t="s">
        <v>36</v>
      </c>
      <c r="D46" s="133" t="s">
        <v>724</v>
      </c>
      <c r="E46" s="148" t="s">
        <v>720</v>
      </c>
      <c r="F46" s="47"/>
      <c r="G46" s="47"/>
      <c r="H46" s="136" t="s">
        <v>729</v>
      </c>
      <c r="I46" s="47" t="s">
        <v>726</v>
      </c>
      <c r="J46" s="149" t="s">
        <v>722</v>
      </c>
      <c r="K46" s="47"/>
      <c r="L46" s="47"/>
      <c r="M46" s="51"/>
      <c r="N46" s="47"/>
      <c r="O46" s="47"/>
      <c r="P46" s="150">
        <v>1203</v>
      </c>
      <c r="Q46" s="150">
        <v>1003</v>
      </c>
      <c r="R46" s="44">
        <f>Q46/P46*100</f>
        <v>83.37489609310057</v>
      </c>
      <c r="S46" s="47"/>
      <c r="T46" s="145" t="s">
        <v>21</v>
      </c>
      <c r="U46" s="123" t="s">
        <v>711</v>
      </c>
      <c r="V46" s="124" t="s">
        <v>23</v>
      </c>
      <c r="W46" s="47">
        <v>219</v>
      </c>
      <c r="X46" s="47">
        <v>49</v>
      </c>
      <c r="Y46" s="122">
        <f>X46/W46*100</f>
        <v>22.37442922374429</v>
      </c>
      <c r="Z46" s="51">
        <v>59</v>
      </c>
      <c r="AA46" s="121">
        <f>Z46/W46*100</f>
        <v>26.94063926940639</v>
      </c>
      <c r="AB46" s="50">
        <f>AA46/Y46*100</f>
        <v>120.40816326530613</v>
      </c>
      <c r="AC46" s="47" t="s">
        <v>652</v>
      </c>
    </row>
    <row r="47" spans="1:29" ht="12.75">
      <c r="A47" s="132" t="s">
        <v>645</v>
      </c>
      <c r="B47" s="45" t="s">
        <v>346</v>
      </c>
      <c r="C47" s="45"/>
      <c r="D47" s="45" t="s">
        <v>735</v>
      </c>
      <c r="E47" s="134" t="s">
        <v>142</v>
      </c>
      <c r="F47" s="45" t="s">
        <v>736</v>
      </c>
      <c r="G47" s="45"/>
      <c r="H47" s="46"/>
      <c r="I47" s="123" t="s">
        <v>734</v>
      </c>
      <c r="J47" s="152"/>
      <c r="K47" s="45"/>
      <c r="L47" s="45">
        <f>366/(366+253)*100</f>
        <v>59.12762520193861</v>
      </c>
      <c r="M47" s="46">
        <v>737</v>
      </c>
      <c r="N47" s="45">
        <v>0</v>
      </c>
      <c r="O47" s="44">
        <f>N47/M47*100</f>
        <v>0</v>
      </c>
      <c r="P47" s="45"/>
      <c r="Q47" s="45"/>
      <c r="R47" s="47"/>
      <c r="S47" s="45"/>
      <c r="T47" s="44" t="s">
        <v>191</v>
      </c>
      <c r="U47" s="123" t="s">
        <v>651</v>
      </c>
      <c r="V47" s="124"/>
      <c r="W47" s="47"/>
      <c r="X47" s="47"/>
      <c r="Y47" s="51"/>
      <c r="Z47" s="51"/>
      <c r="AA47" s="51"/>
      <c r="AB47" s="47"/>
      <c r="AC47" s="47"/>
    </row>
    <row r="48" spans="1:29" ht="12.75">
      <c r="A48" s="132" t="s">
        <v>645</v>
      </c>
      <c r="B48" s="45" t="s">
        <v>737</v>
      </c>
      <c r="C48" s="45"/>
      <c r="D48" s="45" t="s">
        <v>735</v>
      </c>
      <c r="E48" s="134" t="s">
        <v>142</v>
      </c>
      <c r="F48" s="45" t="s">
        <v>738</v>
      </c>
      <c r="G48" s="45"/>
      <c r="H48" s="51"/>
      <c r="I48" s="123" t="s">
        <v>734</v>
      </c>
      <c r="J48" s="135"/>
      <c r="K48" s="47"/>
      <c r="L48" s="47">
        <v>90</v>
      </c>
      <c r="M48" s="46">
        <v>1019</v>
      </c>
      <c r="N48" s="47">
        <v>0</v>
      </c>
      <c r="O48" s="44">
        <f>N48/M48*100</f>
        <v>0</v>
      </c>
      <c r="P48" s="47"/>
      <c r="Q48" s="47"/>
      <c r="R48" s="47"/>
      <c r="S48" s="47"/>
      <c r="T48" s="44" t="s">
        <v>191</v>
      </c>
      <c r="U48" s="123" t="s">
        <v>651</v>
      </c>
      <c r="V48" s="124"/>
      <c r="W48" s="47"/>
      <c r="X48" s="47"/>
      <c r="Y48" s="51"/>
      <c r="Z48" s="51"/>
      <c r="AA48" s="51"/>
      <c r="AB48" s="47"/>
      <c r="AC48" s="47"/>
    </row>
    <row r="49" spans="1:29" ht="12.75">
      <c r="A49" s="132" t="s">
        <v>645</v>
      </c>
      <c r="B49" s="65" t="s">
        <v>748</v>
      </c>
      <c r="C49" s="65"/>
      <c r="D49" s="144" t="s">
        <v>749</v>
      </c>
      <c r="E49" s="135" t="s">
        <v>676</v>
      </c>
      <c r="F49" s="47"/>
      <c r="G49" s="47"/>
      <c r="H49" s="51"/>
      <c r="I49" s="47" t="s">
        <v>679</v>
      </c>
      <c r="J49" s="135" t="s">
        <v>650</v>
      </c>
      <c r="K49" s="47"/>
      <c r="L49" s="47"/>
      <c r="M49" s="142"/>
      <c r="N49" s="125"/>
      <c r="O49" s="47"/>
      <c r="P49" s="47"/>
      <c r="Q49" s="47"/>
      <c r="R49" s="47"/>
      <c r="S49" s="47"/>
      <c r="T49" s="44" t="s">
        <v>191</v>
      </c>
      <c r="U49" s="128"/>
      <c r="V49" s="126"/>
      <c r="W49" s="47"/>
      <c r="X49" s="47"/>
      <c r="Y49" s="51"/>
      <c r="Z49" s="51"/>
      <c r="AA49" s="47"/>
      <c r="AB49" s="47"/>
      <c r="AC49" s="47"/>
    </row>
    <row r="50" spans="1:29" ht="12.75">
      <c r="A50" s="132" t="s">
        <v>645</v>
      </c>
      <c r="B50" s="65" t="s">
        <v>750</v>
      </c>
      <c r="C50" s="65"/>
      <c r="D50" s="144" t="s">
        <v>749</v>
      </c>
      <c r="E50" s="135" t="s">
        <v>676</v>
      </c>
      <c r="F50" s="47"/>
      <c r="G50" s="47"/>
      <c r="H50" s="51"/>
      <c r="I50" s="47" t="s">
        <v>679</v>
      </c>
      <c r="J50" s="135" t="s">
        <v>650</v>
      </c>
      <c r="K50" s="47"/>
      <c r="L50" s="47"/>
      <c r="M50" s="142"/>
      <c r="N50" s="125"/>
      <c r="O50" s="47"/>
      <c r="P50" s="47"/>
      <c r="Q50" s="47"/>
      <c r="R50" s="47"/>
      <c r="S50" s="47"/>
      <c r="T50" s="44" t="s">
        <v>191</v>
      </c>
      <c r="U50" s="128"/>
      <c r="V50" s="126"/>
      <c r="W50" s="47"/>
      <c r="X50" s="47"/>
      <c r="Y50" s="51"/>
      <c r="Z50" s="51"/>
      <c r="AA50" s="47"/>
      <c r="AB50" s="47"/>
      <c r="AC50" s="47"/>
    </row>
    <row r="51" spans="1:29" ht="12.75">
      <c r="A51" s="132" t="s">
        <v>645</v>
      </c>
      <c r="B51" s="45" t="s">
        <v>751</v>
      </c>
      <c r="C51" s="45"/>
      <c r="D51" s="144" t="s">
        <v>749</v>
      </c>
      <c r="E51" s="135" t="s">
        <v>676</v>
      </c>
      <c r="F51" s="47"/>
      <c r="G51" s="47"/>
      <c r="H51" s="51"/>
      <c r="I51" s="47" t="s">
        <v>679</v>
      </c>
      <c r="J51" s="135" t="s">
        <v>650</v>
      </c>
      <c r="K51" s="47"/>
      <c r="L51" s="47"/>
      <c r="M51" s="142"/>
      <c r="N51" s="125"/>
      <c r="O51" s="47"/>
      <c r="P51" s="47"/>
      <c r="Q51" s="47"/>
      <c r="R51" s="47"/>
      <c r="S51" s="47"/>
      <c r="T51" s="44" t="s">
        <v>191</v>
      </c>
      <c r="U51" s="128"/>
      <c r="V51" s="126"/>
      <c r="W51" s="47"/>
      <c r="X51" s="47"/>
      <c r="Y51" s="51"/>
      <c r="Z51" s="51"/>
      <c r="AA51" s="47"/>
      <c r="AB51" s="47"/>
      <c r="AC51" s="47"/>
    </row>
    <row r="52" spans="1:29" ht="12.75">
      <c r="A52" s="132" t="s">
        <v>645</v>
      </c>
      <c r="B52" s="57" t="s">
        <v>669</v>
      </c>
      <c r="C52" s="57"/>
      <c r="D52" s="136" t="s">
        <v>670</v>
      </c>
      <c r="E52" s="134" t="s">
        <v>142</v>
      </c>
      <c r="F52" s="45" t="s">
        <v>671</v>
      </c>
      <c r="G52" s="139" t="s">
        <v>672</v>
      </c>
      <c r="H52" s="51"/>
      <c r="I52" s="47" t="s">
        <v>673</v>
      </c>
      <c r="J52" s="135" t="s">
        <v>650</v>
      </c>
      <c r="K52" s="47"/>
      <c r="L52" s="47" t="s">
        <v>674</v>
      </c>
      <c r="M52" s="51">
        <v>567</v>
      </c>
      <c r="N52" s="47">
        <v>50</v>
      </c>
      <c r="O52" s="44">
        <f>N52/M52*100</f>
        <v>8.818342151675484</v>
      </c>
      <c r="P52" s="47"/>
      <c r="Q52" s="47"/>
      <c r="R52" s="44"/>
      <c r="S52" s="47"/>
      <c r="T52" s="44" t="s">
        <v>191</v>
      </c>
      <c r="U52" s="123"/>
      <c r="V52" s="124"/>
      <c r="W52" s="47"/>
      <c r="X52" s="47"/>
      <c r="Y52" s="51"/>
      <c r="Z52" s="51"/>
      <c r="AA52" s="47"/>
      <c r="AB52" s="47"/>
      <c r="AC52" s="47"/>
    </row>
    <row r="53" spans="1:29" ht="12.75">
      <c r="A53" s="132" t="s">
        <v>645</v>
      </c>
      <c r="B53" s="57" t="s">
        <v>669</v>
      </c>
      <c r="C53" s="57" t="s">
        <v>706</v>
      </c>
      <c r="D53" s="136" t="s">
        <v>670</v>
      </c>
      <c r="E53" s="134" t="s">
        <v>142</v>
      </c>
      <c r="F53" s="45" t="s">
        <v>707</v>
      </c>
      <c r="G53" s="136" t="s">
        <v>143</v>
      </c>
      <c r="H53" s="136" t="s">
        <v>708</v>
      </c>
      <c r="I53" s="47" t="s">
        <v>673</v>
      </c>
      <c r="J53" s="135" t="s">
        <v>650</v>
      </c>
      <c r="K53" s="47"/>
      <c r="L53" s="47">
        <v>100</v>
      </c>
      <c r="M53" s="51">
        <v>147</v>
      </c>
      <c r="N53" s="47">
        <v>144</v>
      </c>
      <c r="O53" s="44">
        <f>N53/M53*100</f>
        <v>97.95918367346938</v>
      </c>
      <c r="P53" s="47"/>
      <c r="Q53" s="47"/>
      <c r="R53" s="44"/>
      <c r="S53" s="47"/>
      <c r="T53" s="44" t="s">
        <v>191</v>
      </c>
      <c r="U53" s="123"/>
      <c r="V53" s="124"/>
      <c r="W53" s="47"/>
      <c r="X53" s="47"/>
      <c r="Y53" s="51"/>
      <c r="Z53" s="51"/>
      <c r="AA53" s="47"/>
      <c r="AB53" s="47"/>
      <c r="AC53" s="47"/>
    </row>
    <row r="54" spans="1:29" ht="12.75">
      <c r="A54" s="132" t="s">
        <v>645</v>
      </c>
      <c r="B54" s="47" t="s">
        <v>447</v>
      </c>
      <c r="C54" s="47"/>
      <c r="D54" s="121" t="s">
        <v>381</v>
      </c>
      <c r="E54" s="135" t="s">
        <v>766</v>
      </c>
      <c r="F54" s="51" t="s">
        <v>795</v>
      </c>
      <c r="G54" s="51"/>
      <c r="H54" s="51" t="s">
        <v>795</v>
      </c>
      <c r="I54" s="133" t="s">
        <v>767</v>
      </c>
      <c r="J54" s="135" t="s">
        <v>768</v>
      </c>
      <c r="K54" s="47"/>
      <c r="L54" s="47"/>
      <c r="M54" s="51">
        <v>246</v>
      </c>
      <c r="N54" s="47">
        <v>159</v>
      </c>
      <c r="O54" s="44">
        <f>N54/M54*100</f>
        <v>64.63414634146342</v>
      </c>
      <c r="P54" s="47"/>
      <c r="Q54" s="47">
        <v>1</v>
      </c>
      <c r="R54" s="47"/>
      <c r="S54" s="47"/>
      <c r="T54" s="44" t="s">
        <v>191</v>
      </c>
      <c r="U54" s="76" t="s">
        <v>444</v>
      </c>
      <c r="V54" s="131" t="s">
        <v>445</v>
      </c>
      <c r="W54" s="47">
        <v>65</v>
      </c>
      <c r="X54" s="47">
        <v>20</v>
      </c>
      <c r="Y54" s="122">
        <f>X54/W54*100</f>
        <v>30.76923076923077</v>
      </c>
      <c r="Z54" s="51">
        <v>46</v>
      </c>
      <c r="AA54" s="121">
        <f>Z54/W54*100</f>
        <v>70.76923076923077</v>
      </c>
      <c r="AB54" s="50">
        <f>AA54/Y54*100</f>
        <v>230.00000000000003</v>
      </c>
      <c r="AC54" s="47" t="s">
        <v>652</v>
      </c>
    </row>
    <row r="55" spans="1:29" ht="12.75">
      <c r="A55" s="132" t="s">
        <v>645</v>
      </c>
      <c r="B55" s="77" t="s">
        <v>796</v>
      </c>
      <c r="C55" s="77"/>
      <c r="D55" s="121" t="s">
        <v>381</v>
      </c>
      <c r="E55" s="135" t="s">
        <v>766</v>
      </c>
      <c r="F55" s="51"/>
      <c r="G55" s="51"/>
      <c r="H55" s="136" t="s">
        <v>797</v>
      </c>
      <c r="I55" s="47" t="s">
        <v>649</v>
      </c>
      <c r="J55" s="135" t="s">
        <v>650</v>
      </c>
      <c r="K55" s="47"/>
      <c r="L55" s="47"/>
      <c r="M55" s="51"/>
      <c r="N55" s="47"/>
      <c r="O55" s="44"/>
      <c r="P55" s="47">
        <v>189</v>
      </c>
      <c r="Q55" s="47">
        <v>179</v>
      </c>
      <c r="R55" s="44">
        <f>Q55/P55*100</f>
        <v>94.70899470899471</v>
      </c>
      <c r="S55" s="47"/>
      <c r="T55" s="44" t="s">
        <v>191</v>
      </c>
      <c r="U55" s="123" t="s">
        <v>651</v>
      </c>
      <c r="V55" s="124" t="s">
        <v>359</v>
      </c>
      <c r="W55" s="47">
        <v>38</v>
      </c>
      <c r="X55" s="47">
        <v>20</v>
      </c>
      <c r="Y55" s="122">
        <f>X55/W55*100</f>
        <v>52.63157894736842</v>
      </c>
      <c r="Z55" s="51">
        <v>29</v>
      </c>
      <c r="AA55" s="121">
        <f>Z55/W55*100</f>
        <v>76.31578947368422</v>
      </c>
      <c r="AB55" s="50">
        <f>AA55/Y55*100</f>
        <v>145.00000000000003</v>
      </c>
      <c r="AC55" s="47" t="s">
        <v>652</v>
      </c>
    </row>
    <row r="56" spans="1:29" ht="12.75">
      <c r="A56" s="132" t="s">
        <v>645</v>
      </c>
      <c r="B56" s="77" t="s">
        <v>798</v>
      </c>
      <c r="C56" s="77"/>
      <c r="D56" s="121" t="s">
        <v>381</v>
      </c>
      <c r="E56" s="135" t="s">
        <v>766</v>
      </c>
      <c r="F56" s="47"/>
      <c r="G56" s="47"/>
      <c r="H56" s="136" t="s">
        <v>799</v>
      </c>
      <c r="I56" s="47" t="s">
        <v>649</v>
      </c>
      <c r="J56" s="135" t="s">
        <v>650</v>
      </c>
      <c r="K56" s="47"/>
      <c r="L56" s="47"/>
      <c r="M56" s="51"/>
      <c r="N56" s="47"/>
      <c r="O56" s="47"/>
      <c r="P56" s="47"/>
      <c r="Q56" s="47"/>
      <c r="R56" s="47"/>
      <c r="S56" s="47"/>
      <c r="T56" s="44" t="s">
        <v>191</v>
      </c>
      <c r="U56" s="123" t="s">
        <v>651</v>
      </c>
      <c r="V56" s="124" t="s">
        <v>331</v>
      </c>
      <c r="W56" s="47">
        <v>0</v>
      </c>
      <c r="X56" s="47"/>
      <c r="Y56" s="51"/>
      <c r="Z56" s="51"/>
      <c r="AA56" s="47"/>
      <c r="AB56" s="47"/>
      <c r="AC56" s="47" t="s">
        <v>652</v>
      </c>
    </row>
    <row r="57" spans="1:29" ht="12.75">
      <c r="A57" s="132" t="s">
        <v>645</v>
      </c>
      <c r="B57" s="47" t="s">
        <v>429</v>
      </c>
      <c r="C57" s="47"/>
      <c r="D57" s="121" t="s">
        <v>381</v>
      </c>
      <c r="E57" s="135" t="s">
        <v>766</v>
      </c>
      <c r="F57" s="51" t="s">
        <v>792</v>
      </c>
      <c r="G57" s="51"/>
      <c r="H57" s="51" t="s">
        <v>792</v>
      </c>
      <c r="I57" s="47" t="s">
        <v>649</v>
      </c>
      <c r="J57" s="135" t="s">
        <v>650</v>
      </c>
      <c r="K57" s="47"/>
      <c r="L57" s="47"/>
      <c r="M57" s="51">
        <v>288</v>
      </c>
      <c r="N57" s="47">
        <v>177</v>
      </c>
      <c r="O57" s="44">
        <f>N57/M57*100</f>
        <v>61.458333333333336</v>
      </c>
      <c r="P57" s="47"/>
      <c r="Q57" s="47"/>
      <c r="R57" s="47"/>
      <c r="S57" s="47"/>
      <c r="T57" s="44" t="s">
        <v>191</v>
      </c>
      <c r="U57" s="123" t="s">
        <v>651</v>
      </c>
      <c r="V57" s="131" t="s">
        <v>421</v>
      </c>
      <c r="W57" s="77"/>
      <c r="X57" s="77"/>
      <c r="Y57" s="46"/>
      <c r="Z57" s="46"/>
      <c r="AA57" s="46"/>
      <c r="AB57" s="47"/>
      <c r="AC57" s="47" t="s">
        <v>652</v>
      </c>
    </row>
    <row r="58" spans="1:29" ht="12.75">
      <c r="A58" s="132" t="s">
        <v>645</v>
      </c>
      <c r="B58" s="77" t="s">
        <v>800</v>
      </c>
      <c r="C58" s="15" t="s">
        <v>801</v>
      </c>
      <c r="D58" s="121" t="s">
        <v>381</v>
      </c>
      <c r="E58" s="135" t="s">
        <v>766</v>
      </c>
      <c r="F58" s="47"/>
      <c r="G58" s="47"/>
      <c r="H58" s="136" t="s">
        <v>799</v>
      </c>
      <c r="I58" s="47" t="s">
        <v>649</v>
      </c>
      <c r="J58" s="135" t="s">
        <v>650</v>
      </c>
      <c r="K58" s="47"/>
      <c r="L58" s="47"/>
      <c r="M58" s="51"/>
      <c r="N58" s="47"/>
      <c r="O58" s="44"/>
      <c r="P58" s="47">
        <v>153</v>
      </c>
      <c r="Q58" s="47">
        <v>150</v>
      </c>
      <c r="R58" s="44">
        <f>Q58/P58*100</f>
        <v>98.0392156862745</v>
      </c>
      <c r="S58" s="47"/>
      <c r="T58" s="44" t="s">
        <v>191</v>
      </c>
      <c r="U58" s="123" t="s">
        <v>651</v>
      </c>
      <c r="V58" s="124" t="s">
        <v>331</v>
      </c>
      <c r="W58" s="47">
        <v>83</v>
      </c>
      <c r="X58" s="47">
        <v>63</v>
      </c>
      <c r="Y58" s="122">
        <f>X58/W58*100</f>
        <v>75.90361445783132</v>
      </c>
      <c r="Z58" s="51">
        <v>73</v>
      </c>
      <c r="AA58" s="121">
        <f>Z58/W58*100</f>
        <v>87.95180722891565</v>
      </c>
      <c r="AB58" s="50">
        <f>AA58/Y58*100</f>
        <v>115.87301587301586</v>
      </c>
      <c r="AC58" s="47" t="s">
        <v>652</v>
      </c>
    </row>
    <row r="59" spans="1:29" ht="12.75">
      <c r="A59" s="1" t="s">
        <v>645</v>
      </c>
      <c r="B59" s="77" t="s">
        <v>461</v>
      </c>
      <c r="C59" s="77"/>
      <c r="D59" s="121" t="s">
        <v>381</v>
      </c>
      <c r="E59" s="135" t="s">
        <v>766</v>
      </c>
      <c r="F59" s="46" t="s">
        <v>795</v>
      </c>
      <c r="G59" s="46"/>
      <c r="H59" s="142" t="s">
        <v>804</v>
      </c>
      <c r="I59" s="133" t="s">
        <v>767</v>
      </c>
      <c r="J59" s="135" t="s">
        <v>768</v>
      </c>
      <c r="K59" s="125" t="s">
        <v>466</v>
      </c>
      <c r="L59" s="47"/>
      <c r="M59" s="142">
        <v>251</v>
      </c>
      <c r="N59" s="125">
        <v>248</v>
      </c>
      <c r="O59" s="125"/>
      <c r="P59" s="47"/>
      <c r="Q59" s="47"/>
      <c r="R59" s="47"/>
      <c r="S59" s="47"/>
      <c r="T59" s="44" t="s">
        <v>191</v>
      </c>
      <c r="U59" s="76" t="s">
        <v>444</v>
      </c>
      <c r="V59" s="131" t="s">
        <v>445</v>
      </c>
      <c r="W59" s="77">
        <v>1</v>
      </c>
      <c r="X59" s="47">
        <v>0</v>
      </c>
      <c r="Y59" s="121">
        <f>X59/W59*100</f>
        <v>0</v>
      </c>
      <c r="Z59" s="51">
        <v>0</v>
      </c>
      <c r="AA59" s="121">
        <f>Z59/W59*100</f>
        <v>0</v>
      </c>
      <c r="AB59" s="47"/>
      <c r="AC59" s="47" t="s">
        <v>652</v>
      </c>
    </row>
    <row r="60" spans="1:29" ht="12.75">
      <c r="A60" s="1" t="s">
        <v>645</v>
      </c>
      <c r="B60" s="47" t="s">
        <v>805</v>
      </c>
      <c r="C60" s="47"/>
      <c r="D60" s="121" t="s">
        <v>381</v>
      </c>
      <c r="E60" s="135" t="s">
        <v>766</v>
      </c>
      <c r="F60" s="51" t="s">
        <v>795</v>
      </c>
      <c r="G60" s="51"/>
      <c r="H60" s="51" t="s">
        <v>795</v>
      </c>
      <c r="I60" s="133" t="s">
        <v>767</v>
      </c>
      <c r="J60" s="135" t="s">
        <v>768</v>
      </c>
      <c r="K60" s="47"/>
      <c r="L60" s="47"/>
      <c r="M60" s="142">
        <v>233</v>
      </c>
      <c r="N60" s="125">
        <v>112</v>
      </c>
      <c r="O60" s="125"/>
      <c r="P60" s="47"/>
      <c r="Q60" s="47"/>
      <c r="R60" s="47"/>
      <c r="S60" s="47"/>
      <c r="T60" s="44" t="s">
        <v>191</v>
      </c>
      <c r="U60" s="76" t="s">
        <v>444</v>
      </c>
      <c r="V60" s="131" t="s">
        <v>445</v>
      </c>
      <c r="W60" s="47">
        <v>17</v>
      </c>
      <c r="X60" s="47">
        <v>8</v>
      </c>
      <c r="Y60" s="122">
        <f>X60/W60*100</f>
        <v>47.05882352941176</v>
      </c>
      <c r="Z60" s="51">
        <v>9</v>
      </c>
      <c r="AA60" s="121">
        <f>Z60/W60*100</f>
        <v>52.94117647058824</v>
      </c>
      <c r="AB60" s="50">
        <f>AA60/Y60*100</f>
        <v>112.50000000000003</v>
      </c>
      <c r="AC60" s="47" t="s">
        <v>652</v>
      </c>
    </row>
    <row r="61" spans="1:29" ht="12.75">
      <c r="A61" s="132" t="s">
        <v>645</v>
      </c>
      <c r="B61" s="77" t="s">
        <v>802</v>
      </c>
      <c r="C61" s="77"/>
      <c r="D61" s="121" t="s">
        <v>381</v>
      </c>
      <c r="E61" s="135" t="s">
        <v>766</v>
      </c>
      <c r="F61" s="47"/>
      <c r="G61" s="47"/>
      <c r="H61" s="136" t="s">
        <v>797</v>
      </c>
      <c r="I61" s="47" t="s">
        <v>649</v>
      </c>
      <c r="J61" s="135" t="s">
        <v>650</v>
      </c>
      <c r="K61" s="47"/>
      <c r="L61" s="47"/>
      <c r="M61" s="51"/>
      <c r="N61" s="47"/>
      <c r="O61" s="47"/>
      <c r="P61" s="47"/>
      <c r="Q61" s="47"/>
      <c r="R61" s="47"/>
      <c r="S61" s="47"/>
      <c r="T61" s="44" t="s">
        <v>191</v>
      </c>
      <c r="U61" s="123" t="s">
        <v>651</v>
      </c>
      <c r="V61" s="124" t="s">
        <v>359</v>
      </c>
      <c r="W61" s="47">
        <v>17</v>
      </c>
      <c r="X61" s="47">
        <v>8</v>
      </c>
      <c r="Y61" s="122">
        <f>X61/W61*100</f>
        <v>47.05882352941176</v>
      </c>
      <c r="Z61" s="51">
        <v>15</v>
      </c>
      <c r="AA61" s="121">
        <f>Z61/W61*100</f>
        <v>88.23529411764706</v>
      </c>
      <c r="AB61" s="50">
        <f>AA61/Y61*100</f>
        <v>187.50000000000003</v>
      </c>
      <c r="AC61" s="47" t="s">
        <v>652</v>
      </c>
    </row>
    <row r="62" spans="1:29" ht="12.75">
      <c r="A62" s="132" t="s">
        <v>645</v>
      </c>
      <c r="B62" s="47" t="s">
        <v>388</v>
      </c>
      <c r="C62" s="47"/>
      <c r="D62" s="121" t="s">
        <v>381</v>
      </c>
      <c r="E62" s="135" t="s">
        <v>766</v>
      </c>
      <c r="F62" s="47"/>
      <c r="G62" s="47"/>
      <c r="H62" s="136" t="s">
        <v>803</v>
      </c>
      <c r="I62" s="47" t="s">
        <v>649</v>
      </c>
      <c r="J62" s="135" t="s">
        <v>650</v>
      </c>
      <c r="K62" s="47"/>
      <c r="L62" s="47"/>
      <c r="M62" s="51"/>
      <c r="N62" s="47"/>
      <c r="O62" s="44"/>
      <c r="P62" s="47">
        <v>77</v>
      </c>
      <c r="Q62" s="47">
        <v>57</v>
      </c>
      <c r="R62" s="44">
        <f>Q62/P62*100</f>
        <v>74.02597402597402</v>
      </c>
      <c r="S62" s="47"/>
      <c r="T62" s="44" t="s">
        <v>191</v>
      </c>
      <c r="U62" s="123" t="s">
        <v>651</v>
      </c>
      <c r="V62" s="124" t="s">
        <v>359</v>
      </c>
      <c r="W62" s="45">
        <v>0</v>
      </c>
      <c r="X62" s="45"/>
      <c r="Y62" s="46"/>
      <c r="Z62" s="46"/>
      <c r="AA62" s="45"/>
      <c r="AB62" s="47"/>
      <c r="AC62" s="47" t="s">
        <v>652</v>
      </c>
    </row>
    <row r="63" spans="1:29" ht="12.75">
      <c r="A63" s="132" t="s">
        <v>645</v>
      </c>
      <c r="B63" s="77" t="s">
        <v>794</v>
      </c>
      <c r="C63" s="77"/>
      <c r="D63" s="121" t="s">
        <v>381</v>
      </c>
      <c r="E63" s="135" t="s">
        <v>766</v>
      </c>
      <c r="F63" s="136" t="s">
        <v>654</v>
      </c>
      <c r="G63" s="136"/>
      <c r="H63" s="136" t="s">
        <v>654</v>
      </c>
      <c r="I63" s="47" t="s">
        <v>649</v>
      </c>
      <c r="J63" s="135" t="s">
        <v>650</v>
      </c>
      <c r="K63" s="47"/>
      <c r="L63" s="47">
        <v>100</v>
      </c>
      <c r="M63" s="142">
        <v>245</v>
      </c>
      <c r="N63" s="125">
        <v>244</v>
      </c>
      <c r="O63" s="155">
        <f>N63/M63*100</f>
        <v>99.59183673469387</v>
      </c>
      <c r="P63" s="47"/>
      <c r="Q63" s="47"/>
      <c r="R63" s="47"/>
      <c r="S63" s="47"/>
      <c r="T63" s="44" t="s">
        <v>191</v>
      </c>
      <c r="U63" s="123" t="s">
        <v>651</v>
      </c>
      <c r="V63" s="124" t="s">
        <v>359</v>
      </c>
      <c r="W63" s="45">
        <v>73</v>
      </c>
      <c r="X63" s="45">
        <v>39</v>
      </c>
      <c r="Y63" s="122">
        <f>X63/W63*100</f>
        <v>53.42465753424658</v>
      </c>
      <c r="Z63" s="46">
        <v>68</v>
      </c>
      <c r="AA63" s="121">
        <f>Z63/W63*100</f>
        <v>93.15068493150685</v>
      </c>
      <c r="AB63" s="50">
        <f>AA63/Y63*100</f>
        <v>174.35897435897434</v>
      </c>
      <c r="AC63" s="47" t="s">
        <v>652</v>
      </c>
    </row>
    <row r="64" spans="1:29" ht="12.75">
      <c r="A64" s="132" t="s">
        <v>645</v>
      </c>
      <c r="B64" s="45" t="s">
        <v>693</v>
      </c>
      <c r="C64" s="45" t="s">
        <v>694</v>
      </c>
      <c r="D64" s="138" t="s">
        <v>286</v>
      </c>
      <c r="E64" s="134" t="s">
        <v>142</v>
      </c>
      <c r="F64" s="45" t="s">
        <v>695</v>
      </c>
      <c r="G64" s="138" t="s">
        <v>286</v>
      </c>
      <c r="H64" s="45" t="s">
        <v>695</v>
      </c>
      <c r="I64" s="142" t="s">
        <v>650</v>
      </c>
      <c r="J64" s="135" t="s">
        <v>650</v>
      </c>
      <c r="K64" s="45" t="s">
        <v>297</v>
      </c>
      <c r="L64" s="143" t="s">
        <v>696</v>
      </c>
      <c r="M64" s="46">
        <v>657</v>
      </c>
      <c r="N64" s="45">
        <v>275</v>
      </c>
      <c r="O64" s="44">
        <f>N64/M64*100</f>
        <v>41.856925418569254</v>
      </c>
      <c r="P64" s="45"/>
      <c r="Q64" s="45"/>
      <c r="R64" s="44"/>
      <c r="S64" s="45"/>
      <c r="T64" s="44" t="s">
        <v>191</v>
      </c>
      <c r="U64" s="123"/>
      <c r="V64" s="124"/>
      <c r="W64" s="47"/>
      <c r="X64" s="47"/>
      <c r="Y64" s="51"/>
      <c r="Z64" s="51"/>
      <c r="AA64" s="51"/>
      <c r="AB64" s="47"/>
      <c r="AC64" s="47"/>
    </row>
    <row r="65" spans="1:29" ht="12.75">
      <c r="A65" s="132" t="s">
        <v>645</v>
      </c>
      <c r="B65" s="46" t="s">
        <v>686</v>
      </c>
      <c r="C65" s="46"/>
      <c r="D65" s="138" t="s">
        <v>286</v>
      </c>
      <c r="E65" s="134" t="s">
        <v>142</v>
      </c>
      <c r="F65" s="47"/>
      <c r="G65" s="138" t="s">
        <v>286</v>
      </c>
      <c r="H65" s="136" t="s">
        <v>686</v>
      </c>
      <c r="I65" s="47" t="s">
        <v>649</v>
      </c>
      <c r="J65" s="135" t="s">
        <v>650</v>
      </c>
      <c r="K65" s="47"/>
      <c r="L65" s="47">
        <v>100</v>
      </c>
      <c r="M65" s="51">
        <v>308</v>
      </c>
      <c r="N65" s="47">
        <v>303</v>
      </c>
      <c r="O65" s="44">
        <f>N65/M65*100</f>
        <v>98.37662337662337</v>
      </c>
      <c r="P65" s="47">
        <v>58</v>
      </c>
      <c r="Q65" s="47">
        <v>55</v>
      </c>
      <c r="R65" s="44"/>
      <c r="S65" s="47"/>
      <c r="T65" s="44" t="s">
        <v>191</v>
      </c>
      <c r="U65" s="123" t="s">
        <v>651</v>
      </c>
      <c r="V65" s="39" t="s">
        <v>421</v>
      </c>
      <c r="W65" s="47">
        <v>0</v>
      </c>
      <c r="X65" s="47"/>
      <c r="Y65" s="51"/>
      <c r="Z65" s="51"/>
      <c r="AA65" s="51"/>
      <c r="AB65" s="47"/>
      <c r="AC65" s="47"/>
    </row>
    <row r="66" spans="1:29" ht="12.75">
      <c r="A66" s="132" t="s">
        <v>645</v>
      </c>
      <c r="B66" s="46" t="s">
        <v>690</v>
      </c>
      <c r="C66" s="46"/>
      <c r="D66" s="138" t="s">
        <v>286</v>
      </c>
      <c r="E66" s="134" t="s">
        <v>142</v>
      </c>
      <c r="F66" s="47"/>
      <c r="G66" s="138" t="s">
        <v>286</v>
      </c>
      <c r="H66" s="136" t="s">
        <v>691</v>
      </c>
      <c r="I66" s="47" t="s">
        <v>682</v>
      </c>
      <c r="J66" s="135" t="s">
        <v>650</v>
      </c>
      <c r="K66" s="47" t="s">
        <v>692</v>
      </c>
      <c r="L66" s="47">
        <v>100</v>
      </c>
      <c r="M66" s="51">
        <v>870</v>
      </c>
      <c r="N66" s="47">
        <v>848</v>
      </c>
      <c r="O66" s="44">
        <f>N66/M66*100</f>
        <v>97.47126436781609</v>
      </c>
      <c r="P66" s="47">
        <f>169+72</f>
        <v>241</v>
      </c>
      <c r="Q66" s="47">
        <v>168</v>
      </c>
      <c r="R66" s="44"/>
      <c r="S66" s="47">
        <v>706</v>
      </c>
      <c r="T66" s="44" t="s">
        <v>191</v>
      </c>
      <c r="U66" s="56" t="s">
        <v>280</v>
      </c>
      <c r="V66" s="124" t="s">
        <v>281</v>
      </c>
      <c r="W66" s="47">
        <v>110</v>
      </c>
      <c r="X66" s="48">
        <f>W66*Y66/100</f>
        <v>0</v>
      </c>
      <c r="Y66" s="51">
        <v>0</v>
      </c>
      <c r="Z66" s="121">
        <f>W66/100*AA66</f>
        <v>8.8</v>
      </c>
      <c r="AA66" s="47">
        <v>8</v>
      </c>
      <c r="AB66" s="50"/>
      <c r="AC66" s="47" t="s">
        <v>652</v>
      </c>
    </row>
    <row r="67" spans="1:29" ht="12.75">
      <c r="A67" s="132" t="s">
        <v>645</v>
      </c>
      <c r="B67" s="77" t="s">
        <v>284</v>
      </c>
      <c r="C67" s="81"/>
      <c r="D67" s="138" t="s">
        <v>286</v>
      </c>
      <c r="E67" s="134" t="s">
        <v>142</v>
      </c>
      <c r="F67" s="47"/>
      <c r="G67" s="138" t="s">
        <v>286</v>
      </c>
      <c r="H67" s="51" t="s">
        <v>684</v>
      </c>
      <c r="I67" s="47" t="s">
        <v>682</v>
      </c>
      <c r="J67" s="135" t="s">
        <v>650</v>
      </c>
      <c r="K67" s="47" t="s">
        <v>685</v>
      </c>
      <c r="L67" s="47">
        <v>50</v>
      </c>
      <c r="M67" s="51">
        <v>520</v>
      </c>
      <c r="N67" s="47">
        <v>0</v>
      </c>
      <c r="O67" s="44">
        <f>N67/M67*100</f>
        <v>0</v>
      </c>
      <c r="P67" s="47"/>
      <c r="Q67" s="47"/>
      <c r="R67" s="47"/>
      <c r="S67" s="47">
        <v>706</v>
      </c>
      <c r="T67" s="44" t="s">
        <v>191</v>
      </c>
      <c r="U67" s="123"/>
      <c r="V67" s="124"/>
      <c r="W67" s="47"/>
      <c r="X67" s="47"/>
      <c r="Y67" s="51"/>
      <c r="Z67" s="51"/>
      <c r="AA67" s="47"/>
      <c r="AB67" s="47"/>
      <c r="AC67" s="47"/>
    </row>
    <row r="68" spans="1:29" ht="12.75">
      <c r="A68" s="132" t="s">
        <v>645</v>
      </c>
      <c r="B68" s="77" t="s">
        <v>292</v>
      </c>
      <c r="C68" s="77"/>
      <c r="D68" s="138" t="s">
        <v>286</v>
      </c>
      <c r="E68" s="134" t="s">
        <v>142</v>
      </c>
      <c r="F68" s="47"/>
      <c r="G68" s="138" t="s">
        <v>286</v>
      </c>
      <c r="H68" s="136" t="s">
        <v>688</v>
      </c>
      <c r="I68" s="47" t="s">
        <v>682</v>
      </c>
      <c r="J68" s="135" t="s">
        <v>650</v>
      </c>
      <c r="K68" s="47" t="s">
        <v>689</v>
      </c>
      <c r="L68" s="47">
        <v>100</v>
      </c>
      <c r="M68" s="51">
        <v>772</v>
      </c>
      <c r="N68" s="47">
        <v>402</v>
      </c>
      <c r="O68" s="44">
        <f>N68/M68*100</f>
        <v>52.07253886010362</v>
      </c>
      <c r="P68" s="47"/>
      <c r="Q68" s="47"/>
      <c r="R68" s="44"/>
      <c r="S68" s="47">
        <v>572</v>
      </c>
      <c r="T68" s="44" t="s">
        <v>191</v>
      </c>
      <c r="U68" s="123"/>
      <c r="V68" s="124"/>
      <c r="W68" s="47"/>
      <c r="X68" s="47"/>
      <c r="Y68" s="51"/>
      <c r="Z68" s="51"/>
      <c r="AA68" s="47"/>
      <c r="AB68" s="47"/>
      <c r="AC68" s="47"/>
    </row>
    <row r="69" spans="1:29" ht="12.75">
      <c r="A69" s="132" t="s">
        <v>645</v>
      </c>
      <c r="B69" s="45" t="s">
        <v>697</v>
      </c>
      <c r="C69" s="144"/>
      <c r="D69" s="138" t="s">
        <v>286</v>
      </c>
      <c r="E69" s="134" t="s">
        <v>142</v>
      </c>
      <c r="F69" s="45" t="s">
        <v>698</v>
      </c>
      <c r="G69" s="138" t="s">
        <v>286</v>
      </c>
      <c r="H69" s="51" t="s">
        <v>699</v>
      </c>
      <c r="I69" s="47" t="s">
        <v>682</v>
      </c>
      <c r="J69" s="135" t="s">
        <v>650</v>
      </c>
      <c r="K69" s="47" t="s">
        <v>700</v>
      </c>
      <c r="L69" s="81" t="s">
        <v>701</v>
      </c>
      <c r="M69" s="46">
        <v>646</v>
      </c>
      <c r="N69" s="45">
        <v>0</v>
      </c>
      <c r="O69" s="44">
        <f>N69/M69*100</f>
        <v>0</v>
      </c>
      <c r="P69" s="47"/>
      <c r="Q69" s="47"/>
      <c r="R69" s="47"/>
      <c r="S69" s="47">
        <v>367</v>
      </c>
      <c r="T69" s="44" t="s">
        <v>191</v>
      </c>
      <c r="U69" s="123"/>
      <c r="V69" s="124"/>
      <c r="W69" s="47"/>
      <c r="X69" s="47"/>
      <c r="Y69" s="51"/>
      <c r="Z69" s="51"/>
      <c r="AA69" s="51"/>
      <c r="AB69" s="47"/>
      <c r="AC69" s="47"/>
    </row>
    <row r="70" spans="1:29" ht="12.75">
      <c r="A70" s="132" t="s">
        <v>645</v>
      </c>
      <c r="B70" s="132" t="s">
        <v>437</v>
      </c>
      <c r="C70" s="132"/>
      <c r="D70" s="138" t="s">
        <v>286</v>
      </c>
      <c r="E70" s="134" t="s">
        <v>142</v>
      </c>
      <c r="F70" s="136" t="s">
        <v>687</v>
      </c>
      <c r="G70" s="138" t="s">
        <v>286</v>
      </c>
      <c r="H70" s="136" t="s">
        <v>687</v>
      </c>
      <c r="I70" s="47" t="s">
        <v>649</v>
      </c>
      <c r="J70" s="135" t="s">
        <v>650</v>
      </c>
      <c r="K70" s="47"/>
      <c r="L70" s="47">
        <v>100</v>
      </c>
      <c r="M70" s="51">
        <v>745</v>
      </c>
      <c r="N70" s="47">
        <v>686</v>
      </c>
      <c r="O70" s="44">
        <f>N70/M70*100</f>
        <v>92.08053691275168</v>
      </c>
      <c r="P70" s="47">
        <f>309+67</f>
        <v>376</v>
      </c>
      <c r="Q70" s="47">
        <v>309</v>
      </c>
      <c r="R70" s="44">
        <f>Q70/P70*100</f>
        <v>82.18085106382979</v>
      </c>
      <c r="S70" s="47"/>
      <c r="T70" s="44" t="s">
        <v>191</v>
      </c>
      <c r="U70" s="123" t="s">
        <v>651</v>
      </c>
      <c r="V70" s="124" t="s">
        <v>421</v>
      </c>
      <c r="W70" s="47">
        <v>279</v>
      </c>
      <c r="X70" s="47">
        <v>117</v>
      </c>
      <c r="Y70" s="122">
        <f>X70/W70*100</f>
        <v>41.935483870967744</v>
      </c>
      <c r="Z70" s="51">
        <v>154</v>
      </c>
      <c r="AA70" s="121">
        <f>Z70/W70*100</f>
        <v>55.19713261648745</v>
      </c>
      <c r="AB70" s="50">
        <f>AA70/Y70*100</f>
        <v>131.6239316239316</v>
      </c>
      <c r="AC70" s="47" t="s">
        <v>652</v>
      </c>
    </row>
    <row r="71" spans="1:29" ht="12.75">
      <c r="A71" s="132" t="s">
        <v>645</v>
      </c>
      <c r="B71" s="45" t="s">
        <v>702</v>
      </c>
      <c r="C71" s="45" t="s">
        <v>703</v>
      </c>
      <c r="D71" s="138" t="s">
        <v>286</v>
      </c>
      <c r="E71" s="134" t="s">
        <v>142</v>
      </c>
      <c r="F71" s="45" t="s">
        <v>704</v>
      </c>
      <c r="G71" s="138" t="s">
        <v>286</v>
      </c>
      <c r="H71" s="51" t="s">
        <v>704</v>
      </c>
      <c r="I71" s="45" t="s">
        <v>682</v>
      </c>
      <c r="J71" s="135" t="s">
        <v>650</v>
      </c>
      <c r="K71" s="47" t="s">
        <v>705</v>
      </c>
      <c r="L71" s="45"/>
      <c r="M71" s="46">
        <v>1096</v>
      </c>
      <c r="N71" s="45">
        <v>172</v>
      </c>
      <c r="O71" s="44">
        <f>N71/M71*100</f>
        <v>15.693430656934307</v>
      </c>
      <c r="P71" s="45"/>
      <c r="Q71" s="45"/>
      <c r="R71" s="44"/>
      <c r="S71" s="47">
        <v>726</v>
      </c>
      <c r="T71" s="44" t="s">
        <v>191</v>
      </c>
      <c r="U71" s="123"/>
      <c r="V71" s="124"/>
      <c r="W71" s="47"/>
      <c r="X71" s="47"/>
      <c r="Y71" s="51"/>
      <c r="Z71" s="51"/>
      <c r="AA71" s="51"/>
      <c r="AB71" s="47"/>
      <c r="AC71" s="47"/>
    </row>
    <row r="72" spans="1:29" ht="12.75">
      <c r="A72" s="132" t="s">
        <v>645</v>
      </c>
      <c r="B72" s="47" t="s">
        <v>665</v>
      </c>
      <c r="C72" s="137" t="s">
        <v>666</v>
      </c>
      <c r="D72" s="138" t="s">
        <v>667</v>
      </c>
      <c r="E72" s="134" t="s">
        <v>142</v>
      </c>
      <c r="F72" s="80" t="s">
        <v>668</v>
      </c>
      <c r="G72" s="80" t="s">
        <v>442</v>
      </c>
      <c r="H72" s="51" t="s">
        <v>649</v>
      </c>
      <c r="I72" s="47" t="s">
        <v>649</v>
      </c>
      <c r="J72" s="135" t="s">
        <v>650</v>
      </c>
      <c r="K72" s="47"/>
      <c r="L72" s="47"/>
      <c r="M72" s="51">
        <v>350</v>
      </c>
      <c r="N72" s="47">
        <v>233</v>
      </c>
      <c r="O72" s="44">
        <f>N72/M72*100</f>
        <v>66.57142857142857</v>
      </c>
      <c r="P72" s="47"/>
      <c r="Q72" s="47"/>
      <c r="R72" s="44"/>
      <c r="S72" s="47"/>
      <c r="T72" s="44" t="s">
        <v>191</v>
      </c>
      <c r="U72" s="123" t="s">
        <v>651</v>
      </c>
      <c r="V72" s="124" t="s">
        <v>421</v>
      </c>
      <c r="W72" s="47">
        <v>142</v>
      </c>
      <c r="X72" s="47">
        <v>52</v>
      </c>
      <c r="Y72" s="122">
        <f>X72/W72*100</f>
        <v>36.61971830985916</v>
      </c>
      <c r="Z72" s="51">
        <v>56</v>
      </c>
      <c r="AA72" s="121">
        <f>Z72/W72*100</f>
        <v>39.436619718309856</v>
      </c>
      <c r="AB72" s="50">
        <f>AA72/Y72*100</f>
        <v>107.69230769230766</v>
      </c>
      <c r="AC72" s="47" t="s">
        <v>652</v>
      </c>
    </row>
    <row r="73" spans="1:29" ht="12.75">
      <c r="A73" s="132" t="s">
        <v>645</v>
      </c>
      <c r="B73" s="5" t="s">
        <v>554</v>
      </c>
      <c r="C73" s="5"/>
      <c r="D73" s="127" t="s">
        <v>675</v>
      </c>
      <c r="E73" s="135" t="s">
        <v>676</v>
      </c>
      <c r="F73" s="45" t="s">
        <v>763</v>
      </c>
      <c r="G73" s="45"/>
      <c r="H73" s="51"/>
      <c r="I73" s="47"/>
      <c r="J73" s="135" t="s">
        <v>745</v>
      </c>
      <c r="K73" s="47"/>
      <c r="L73" s="47"/>
      <c r="M73" s="51">
        <v>3281</v>
      </c>
      <c r="N73" s="47">
        <v>2989</v>
      </c>
      <c r="O73" s="44">
        <f>N73/M73*100</f>
        <v>91.10027430661384</v>
      </c>
      <c r="P73" s="47"/>
      <c r="Q73" s="47"/>
      <c r="R73" s="47"/>
      <c r="S73" s="47"/>
      <c r="T73" s="141" t="s">
        <v>506</v>
      </c>
      <c r="U73" s="128" t="s">
        <v>680</v>
      </c>
      <c r="V73" s="129" t="s">
        <v>764</v>
      </c>
      <c r="W73" s="47">
        <v>792</v>
      </c>
      <c r="X73" s="47">
        <v>430</v>
      </c>
      <c r="Y73" s="122">
        <f>X73/W73*100</f>
        <v>54.292929292929294</v>
      </c>
      <c r="Z73" s="51">
        <v>283</v>
      </c>
      <c r="AA73" s="121">
        <f>Z73/W73*100</f>
        <v>35.73232323232323</v>
      </c>
      <c r="AB73" s="50">
        <f>AA73/Y73*100</f>
        <v>65.81395348837209</v>
      </c>
      <c r="AC73" s="47" t="s">
        <v>652</v>
      </c>
    </row>
    <row r="74" spans="1:29" ht="12.75">
      <c r="A74" s="132" t="s">
        <v>645</v>
      </c>
      <c r="B74" s="65" t="s">
        <v>529</v>
      </c>
      <c r="C74" s="90"/>
      <c r="D74" s="127" t="s">
        <v>675</v>
      </c>
      <c r="E74" s="135" t="s">
        <v>676</v>
      </c>
      <c r="F74" s="45" t="s">
        <v>756</v>
      </c>
      <c r="G74" s="45"/>
      <c r="H74" s="51"/>
      <c r="I74" s="47"/>
      <c r="J74" s="135" t="s">
        <v>745</v>
      </c>
      <c r="K74" s="47"/>
      <c r="L74" s="47"/>
      <c r="M74" s="51">
        <v>691</v>
      </c>
      <c r="N74" s="47">
        <v>681</v>
      </c>
      <c r="O74" s="44">
        <f>N74/M74*100</f>
        <v>98.55282199710564</v>
      </c>
      <c r="P74" s="47"/>
      <c r="Q74" s="47"/>
      <c r="R74" s="47"/>
      <c r="S74" s="47"/>
      <c r="T74" s="141" t="s">
        <v>506</v>
      </c>
      <c r="U74" s="128" t="s">
        <v>680</v>
      </c>
      <c r="V74" s="129" t="s">
        <v>757</v>
      </c>
      <c r="W74" s="47">
        <v>15</v>
      </c>
      <c r="X74" s="47">
        <v>10</v>
      </c>
      <c r="Y74" s="122">
        <f>X74/W74*100</f>
        <v>66.66666666666666</v>
      </c>
      <c r="Z74" s="51">
        <v>9</v>
      </c>
      <c r="AA74" s="121">
        <f>Z74/W74*100</f>
        <v>60</v>
      </c>
      <c r="AB74" s="50">
        <f>AA74/Y74*100</f>
        <v>90.00000000000001</v>
      </c>
      <c r="AC74" s="47" t="s">
        <v>652</v>
      </c>
    </row>
    <row r="75" spans="1:29" ht="12.75">
      <c r="A75" s="132" t="s">
        <v>645</v>
      </c>
      <c r="B75" s="65" t="s">
        <v>529</v>
      </c>
      <c r="C75" s="90"/>
      <c r="D75" s="127" t="s">
        <v>675</v>
      </c>
      <c r="E75" s="135" t="s">
        <v>676</v>
      </c>
      <c r="F75" s="84" t="s">
        <v>760</v>
      </c>
      <c r="G75" s="84"/>
      <c r="H75" s="51"/>
      <c r="I75" s="47" t="s">
        <v>761</v>
      </c>
      <c r="J75" s="135" t="s">
        <v>745</v>
      </c>
      <c r="K75" s="47"/>
      <c r="L75" s="47"/>
      <c r="M75" s="51">
        <v>1425</v>
      </c>
      <c r="N75" s="47">
        <v>1395</v>
      </c>
      <c r="O75" s="44">
        <f>N75/M75*100</f>
        <v>97.89473684210527</v>
      </c>
      <c r="P75" s="47"/>
      <c r="Q75" s="47"/>
      <c r="R75" s="47"/>
      <c r="S75" s="47"/>
      <c r="T75" s="141" t="s">
        <v>506</v>
      </c>
      <c r="U75" s="128" t="s">
        <v>680</v>
      </c>
      <c r="V75" s="129" t="s">
        <v>757</v>
      </c>
      <c r="W75" s="47">
        <v>8</v>
      </c>
      <c r="X75" s="47">
        <v>3</v>
      </c>
      <c r="Y75" s="122">
        <f>X75/W75*100</f>
        <v>37.5</v>
      </c>
      <c r="Z75" s="51">
        <v>4</v>
      </c>
      <c r="AA75" s="121">
        <f>Z75/W75*100</f>
        <v>50</v>
      </c>
      <c r="AB75" s="50">
        <f>AA75/Y75*100</f>
        <v>133.33333333333331</v>
      </c>
      <c r="AC75" s="47" t="s">
        <v>652</v>
      </c>
    </row>
    <row r="76" spans="1:29" ht="12.75">
      <c r="A76" s="132" t="s">
        <v>645</v>
      </c>
      <c r="B76" s="65" t="s">
        <v>762</v>
      </c>
      <c r="C76" s="5"/>
      <c r="D76" s="127" t="s">
        <v>675</v>
      </c>
      <c r="E76" s="135" t="s">
        <v>676</v>
      </c>
      <c r="F76" s="84" t="s">
        <v>515</v>
      </c>
      <c r="G76" s="84"/>
      <c r="H76" s="51"/>
      <c r="I76" s="47" t="s">
        <v>761</v>
      </c>
      <c r="J76" s="135" t="s">
        <v>745</v>
      </c>
      <c r="K76" s="47"/>
      <c r="L76" s="47"/>
      <c r="M76" s="51">
        <v>2285</v>
      </c>
      <c r="N76" s="47">
        <v>2226</v>
      </c>
      <c r="O76" s="44">
        <f>N76/M76*100</f>
        <v>97.417943107221</v>
      </c>
      <c r="P76" s="47"/>
      <c r="Q76" s="47"/>
      <c r="R76" s="47"/>
      <c r="S76" s="47"/>
      <c r="T76" s="141" t="s">
        <v>506</v>
      </c>
      <c r="U76" s="128" t="s">
        <v>680</v>
      </c>
      <c r="V76" s="129" t="s">
        <v>757</v>
      </c>
      <c r="W76" s="47">
        <v>1189</v>
      </c>
      <c r="X76" s="47">
        <v>458</v>
      </c>
      <c r="Y76" s="122">
        <f>X76/W76*100</f>
        <v>38.519764507989905</v>
      </c>
      <c r="Z76" s="51">
        <v>348</v>
      </c>
      <c r="AA76" s="121">
        <f>Z76/W76*100</f>
        <v>29.268292682926827</v>
      </c>
      <c r="AB76" s="50">
        <f>AA76/Y76*100</f>
        <v>75.9825327510917</v>
      </c>
      <c r="AC76" s="47" t="s">
        <v>652</v>
      </c>
    </row>
    <row r="77" spans="1:29" ht="12.75">
      <c r="A77" s="132" t="s">
        <v>645</v>
      </c>
      <c r="B77" s="65" t="s">
        <v>572</v>
      </c>
      <c r="C77" s="65" t="s">
        <v>590</v>
      </c>
      <c r="D77" s="127" t="s">
        <v>675</v>
      </c>
      <c r="E77" s="135" t="s">
        <v>676</v>
      </c>
      <c r="F77" s="70" t="s">
        <v>677</v>
      </c>
      <c r="G77" s="140" t="s">
        <v>678</v>
      </c>
      <c r="H77" s="51"/>
      <c r="I77" s="47" t="s">
        <v>679</v>
      </c>
      <c r="J77" s="135" t="s">
        <v>650</v>
      </c>
      <c r="K77" s="47"/>
      <c r="L77" s="47"/>
      <c r="M77" s="51">
        <v>60</v>
      </c>
      <c r="N77" s="47">
        <v>48</v>
      </c>
      <c r="O77" s="44">
        <f>N77/M77*100</f>
        <v>80</v>
      </c>
      <c r="P77" s="47"/>
      <c r="Q77" s="47"/>
      <c r="R77" s="47"/>
      <c r="S77" s="47"/>
      <c r="T77" s="141" t="s">
        <v>506</v>
      </c>
      <c r="U77" s="128" t="s">
        <v>680</v>
      </c>
      <c r="V77" s="129" t="s">
        <v>681</v>
      </c>
      <c r="W77" s="47">
        <v>4</v>
      </c>
      <c r="X77" s="47">
        <v>0</v>
      </c>
      <c r="Y77" s="121">
        <f>X77/W77*100</f>
        <v>0</v>
      </c>
      <c r="Z77" s="51">
        <v>0</v>
      </c>
      <c r="AA77" s="121">
        <f>Z77/W77*100</f>
        <v>0</v>
      </c>
      <c r="AB77" s="47"/>
      <c r="AC77" s="47" t="s">
        <v>652</v>
      </c>
    </row>
    <row r="78" spans="1:29" ht="12.75">
      <c r="A78" s="132" t="s">
        <v>645</v>
      </c>
      <c r="B78" s="65" t="s">
        <v>572</v>
      </c>
      <c r="C78" s="65"/>
      <c r="D78" s="127" t="s">
        <v>675</v>
      </c>
      <c r="E78" s="135" t="s">
        <v>676</v>
      </c>
      <c r="F78" s="45" t="s">
        <v>758</v>
      </c>
      <c r="G78" s="45"/>
      <c r="H78" s="51"/>
      <c r="I78" s="47"/>
      <c r="J78" s="135" t="s">
        <v>745</v>
      </c>
      <c r="K78" s="47"/>
      <c r="L78" s="47"/>
      <c r="M78" s="51">
        <v>1244</v>
      </c>
      <c r="N78" s="47">
        <v>1164</v>
      </c>
      <c r="O78" s="44">
        <f>N78/M78*100</f>
        <v>93.56913183279742</v>
      </c>
      <c r="P78" s="47"/>
      <c r="Q78" s="47"/>
      <c r="R78" s="47"/>
      <c r="S78" s="47"/>
      <c r="T78" s="141" t="s">
        <v>506</v>
      </c>
      <c r="U78" s="128" t="s">
        <v>680</v>
      </c>
      <c r="V78" s="129" t="s">
        <v>759</v>
      </c>
      <c r="W78" s="47">
        <v>1161</v>
      </c>
      <c r="X78" s="47">
        <v>302</v>
      </c>
      <c r="Y78" s="122">
        <f>X78/W78*100</f>
        <v>26.012058570198104</v>
      </c>
      <c r="Z78" s="51">
        <v>155</v>
      </c>
      <c r="AA78" s="121">
        <f>Z78/W78*100</f>
        <v>13.350559862187769</v>
      </c>
      <c r="AB78" s="50">
        <f>AA78/Y78*100</f>
        <v>51.32450331125828</v>
      </c>
      <c r="AC78" s="47" t="s">
        <v>652</v>
      </c>
    </row>
    <row r="79" spans="1:29" ht="12.75">
      <c r="A79" s="1" t="s">
        <v>645</v>
      </c>
      <c r="B79" s="65" t="s">
        <v>572</v>
      </c>
      <c r="C79" s="94" t="s">
        <v>765</v>
      </c>
      <c r="D79" s="127" t="s">
        <v>675</v>
      </c>
      <c r="E79" s="135" t="s">
        <v>676</v>
      </c>
      <c r="F79" s="45" t="s">
        <v>758</v>
      </c>
      <c r="G79" s="45"/>
      <c r="H79" s="51"/>
      <c r="I79" s="47"/>
      <c r="J79" s="135" t="s">
        <v>745</v>
      </c>
      <c r="K79" s="47"/>
      <c r="L79" s="47"/>
      <c r="M79" s="51">
        <v>0</v>
      </c>
      <c r="N79" s="47">
        <v>0</v>
      </c>
      <c r="O79" s="44"/>
      <c r="P79" s="47"/>
      <c r="Q79" s="47"/>
      <c r="R79" s="47"/>
      <c r="S79" s="47"/>
      <c r="T79" s="141" t="s">
        <v>506</v>
      </c>
      <c r="U79" s="128" t="s">
        <v>680</v>
      </c>
      <c r="V79" s="21" t="s">
        <v>810</v>
      </c>
      <c r="W79" s="22">
        <v>925</v>
      </c>
      <c r="X79" s="47">
        <v>183</v>
      </c>
      <c r="Y79" s="51">
        <f>X79/W79*100</f>
        <v>19.783783783783786</v>
      </c>
      <c r="Z79" s="51">
        <v>70</v>
      </c>
      <c r="AA79" s="121">
        <f>Z79/W79*100</f>
        <v>7.567567567567568</v>
      </c>
      <c r="AB79" s="50">
        <f>AA79/Y79*100</f>
        <v>38.25136612021858</v>
      </c>
      <c r="AC79" s="47" t="s">
        <v>652</v>
      </c>
    </row>
    <row r="80" spans="1:29" ht="12.75">
      <c r="A80" s="132" t="s">
        <v>645</v>
      </c>
      <c r="B80" s="45" t="s">
        <v>399</v>
      </c>
      <c r="C80" s="45"/>
      <c r="D80" s="127" t="s">
        <v>675</v>
      </c>
      <c r="E80" s="135" t="s">
        <v>676</v>
      </c>
      <c r="F80" s="45" t="s">
        <v>754</v>
      </c>
      <c r="G80" s="45"/>
      <c r="H80" s="51"/>
      <c r="I80" s="47" t="s">
        <v>679</v>
      </c>
      <c r="J80" s="135" t="s">
        <v>650</v>
      </c>
      <c r="K80" s="47"/>
      <c r="L80" s="47">
        <v>100</v>
      </c>
      <c r="M80" s="46">
        <v>1275</v>
      </c>
      <c r="N80" s="47">
        <v>466</v>
      </c>
      <c r="O80" s="44">
        <f>N80/M80*100</f>
        <v>36.549019607843135</v>
      </c>
      <c r="P80" s="47"/>
      <c r="Q80" s="47"/>
      <c r="R80" s="44"/>
      <c r="S80" s="47"/>
      <c r="T80" s="44" t="s">
        <v>191</v>
      </c>
      <c r="U80" s="123" t="s">
        <v>651</v>
      </c>
      <c r="V80" s="124" t="s">
        <v>755</v>
      </c>
      <c r="W80" s="47">
        <v>116</v>
      </c>
      <c r="X80" s="47">
        <v>5</v>
      </c>
      <c r="Y80" s="121">
        <f>X80/W80*100</f>
        <v>4.310344827586207</v>
      </c>
      <c r="Z80" s="51">
        <v>9</v>
      </c>
      <c r="AA80" s="121">
        <f>Z80/W80*100</f>
        <v>7.758620689655173</v>
      </c>
      <c r="AB80" s="50">
        <f>AA80/Y80*100</f>
        <v>179.99999999999997</v>
      </c>
      <c r="AC80" s="47" t="s">
        <v>652</v>
      </c>
    </row>
    <row r="81" spans="1:29" ht="12.75">
      <c r="A81" s="132" t="s">
        <v>645</v>
      </c>
      <c r="B81" s="45" t="s">
        <v>752</v>
      </c>
      <c r="C81" s="45"/>
      <c r="D81" s="127" t="s">
        <v>675</v>
      </c>
      <c r="E81" s="135" t="s">
        <v>676</v>
      </c>
      <c r="F81" s="45" t="s">
        <v>753</v>
      </c>
      <c r="G81" s="45"/>
      <c r="H81" s="51"/>
      <c r="I81" s="47" t="s">
        <v>679</v>
      </c>
      <c r="J81" s="135" t="s">
        <v>650</v>
      </c>
      <c r="K81" s="47"/>
      <c r="L81" s="47">
        <v>100</v>
      </c>
      <c r="M81" s="51">
        <f>3204-2855</f>
        <v>349</v>
      </c>
      <c r="N81" s="47">
        <v>40</v>
      </c>
      <c r="O81" s="44">
        <f>N81/M81*100</f>
        <v>11.461318051575931</v>
      </c>
      <c r="P81" s="47"/>
      <c r="Q81" s="47"/>
      <c r="R81" s="44"/>
      <c r="S81" s="47"/>
      <c r="T81" s="44" t="s">
        <v>191</v>
      </c>
      <c r="U81" s="123" t="s">
        <v>651</v>
      </c>
      <c r="V81" s="124"/>
      <c r="W81" s="47"/>
      <c r="X81" s="47"/>
      <c r="Y81" s="51"/>
      <c r="Z81" s="51"/>
      <c r="AA81" s="47"/>
      <c r="AB81" s="47"/>
      <c r="AC81" s="47"/>
    </row>
    <row r="82" spans="1:29" ht="12.75">
      <c r="A82" s="132" t="s">
        <v>645</v>
      </c>
      <c r="B82" s="74" t="s">
        <v>168</v>
      </c>
      <c r="C82" s="47"/>
      <c r="D82" s="136" t="s">
        <v>143</v>
      </c>
      <c r="E82" s="134" t="s">
        <v>142</v>
      </c>
      <c r="F82" s="46" t="s">
        <v>718</v>
      </c>
      <c r="G82" s="136" t="s">
        <v>143</v>
      </c>
      <c r="H82" s="136" t="s">
        <v>718</v>
      </c>
      <c r="I82" s="47" t="s">
        <v>673</v>
      </c>
      <c r="J82" s="135" t="s">
        <v>650</v>
      </c>
      <c r="K82" s="47"/>
      <c r="L82" s="47">
        <v>100</v>
      </c>
      <c r="M82" s="51">
        <v>1593</v>
      </c>
      <c r="N82" s="47">
        <v>1532</v>
      </c>
      <c r="O82" s="44">
        <f>N82/M82*100</f>
        <v>96.17074701820465</v>
      </c>
      <c r="P82" s="47">
        <v>298</v>
      </c>
      <c r="Q82" s="47">
        <v>277</v>
      </c>
      <c r="R82" s="44">
        <f>Q82/P82*100</f>
        <v>92.9530201342282</v>
      </c>
      <c r="S82" s="47"/>
      <c r="T82" s="145" t="s">
        <v>21</v>
      </c>
      <c r="U82" s="35" t="s">
        <v>147</v>
      </c>
      <c r="V82" s="18" t="s">
        <v>148</v>
      </c>
      <c r="W82" s="47">
        <v>0</v>
      </c>
      <c r="X82" s="47"/>
      <c r="Y82" s="51"/>
      <c r="Z82" s="51"/>
      <c r="AA82" s="47"/>
      <c r="AB82" s="47"/>
      <c r="AC82" s="47" t="s">
        <v>652</v>
      </c>
    </row>
    <row r="83" spans="1:29" ht="12.75">
      <c r="A83" s="132" t="s">
        <v>645</v>
      </c>
      <c r="B83" s="74" t="s">
        <v>153</v>
      </c>
      <c r="C83" s="47" t="s">
        <v>151</v>
      </c>
      <c r="D83" s="136" t="s">
        <v>143</v>
      </c>
      <c r="E83" s="134" t="s">
        <v>142</v>
      </c>
      <c r="F83" s="46" t="s">
        <v>708</v>
      </c>
      <c r="G83" s="136" t="s">
        <v>143</v>
      </c>
      <c r="H83" s="136" t="s">
        <v>708</v>
      </c>
      <c r="I83" s="47" t="s">
        <v>673</v>
      </c>
      <c r="J83" s="135" t="s">
        <v>650</v>
      </c>
      <c r="K83" s="47"/>
      <c r="L83" s="47">
        <v>100</v>
      </c>
      <c r="M83" s="51">
        <v>394</v>
      </c>
      <c r="N83" s="47">
        <v>383</v>
      </c>
      <c r="O83" s="44">
        <f>N83/M83*100</f>
        <v>97.20812182741116</v>
      </c>
      <c r="P83" s="47">
        <v>78</v>
      </c>
      <c r="Q83" s="47">
        <v>76</v>
      </c>
      <c r="R83" s="44">
        <f>Q83/P83*100</f>
        <v>97.43589743589743</v>
      </c>
      <c r="S83" s="47"/>
      <c r="T83" s="145" t="s">
        <v>21</v>
      </c>
      <c r="U83" s="35" t="s">
        <v>147</v>
      </c>
      <c r="V83" s="18" t="s">
        <v>148</v>
      </c>
      <c r="W83" s="47">
        <v>0</v>
      </c>
      <c r="X83" s="47"/>
      <c r="Y83" s="51"/>
      <c r="Z83" s="51"/>
      <c r="AA83" s="47"/>
      <c r="AB83" s="47"/>
      <c r="AC83" s="47" t="s">
        <v>652</v>
      </c>
    </row>
    <row r="84" spans="1:29" ht="12.75">
      <c r="A84" s="132" t="s">
        <v>645</v>
      </c>
      <c r="B84" s="74" t="s">
        <v>155</v>
      </c>
      <c r="C84" s="47" t="s">
        <v>154</v>
      </c>
      <c r="D84" s="136" t="s">
        <v>143</v>
      </c>
      <c r="E84" s="134" t="s">
        <v>142</v>
      </c>
      <c r="F84" s="46" t="s">
        <v>712</v>
      </c>
      <c r="G84" s="136" t="s">
        <v>143</v>
      </c>
      <c r="H84" s="136" t="s">
        <v>712</v>
      </c>
      <c r="I84" s="47" t="s">
        <v>673</v>
      </c>
      <c r="J84" s="135" t="s">
        <v>650</v>
      </c>
      <c r="K84" s="47"/>
      <c r="L84" s="47">
        <v>100</v>
      </c>
      <c r="M84" s="51">
        <v>539</v>
      </c>
      <c r="N84" s="47">
        <v>533</v>
      </c>
      <c r="O84" s="44">
        <f>N84/M84*100</f>
        <v>98.88682745825604</v>
      </c>
      <c r="P84" s="47">
        <v>104</v>
      </c>
      <c r="Q84" s="47">
        <v>99</v>
      </c>
      <c r="R84" s="44">
        <f>Q84/P84*100</f>
        <v>95.1923076923077</v>
      </c>
      <c r="S84" s="47"/>
      <c r="T84" s="145" t="s">
        <v>21</v>
      </c>
      <c r="U84" s="35" t="s">
        <v>147</v>
      </c>
      <c r="V84" s="18" t="s">
        <v>148</v>
      </c>
      <c r="W84" s="47">
        <v>0</v>
      </c>
      <c r="X84" s="47"/>
      <c r="Y84" s="51"/>
      <c r="Z84" s="51"/>
      <c r="AA84" s="47"/>
      <c r="AB84" s="47"/>
      <c r="AC84" s="47" t="s">
        <v>652</v>
      </c>
    </row>
    <row r="85" spans="1:29" ht="12.75">
      <c r="A85" s="132" t="s">
        <v>645</v>
      </c>
      <c r="B85" s="46" t="s">
        <v>146</v>
      </c>
      <c r="C85" s="47" t="s">
        <v>144</v>
      </c>
      <c r="D85" s="136" t="s">
        <v>143</v>
      </c>
      <c r="E85" s="134" t="s">
        <v>142</v>
      </c>
      <c r="F85" s="46" t="s">
        <v>709</v>
      </c>
      <c r="G85" s="136" t="s">
        <v>143</v>
      </c>
      <c r="H85" s="136" t="s">
        <v>710</v>
      </c>
      <c r="I85" s="47" t="s">
        <v>673</v>
      </c>
      <c r="J85" s="135" t="s">
        <v>650</v>
      </c>
      <c r="K85" s="47"/>
      <c r="L85" s="47">
        <v>100</v>
      </c>
      <c r="M85" s="51">
        <v>164</v>
      </c>
      <c r="N85" s="47">
        <v>163</v>
      </c>
      <c r="O85" s="44">
        <f>N85/M85*100</f>
        <v>99.39024390243902</v>
      </c>
      <c r="P85" s="47">
        <v>69</v>
      </c>
      <c r="Q85" s="47">
        <v>67</v>
      </c>
      <c r="R85" s="44">
        <f>Q85/P85*100</f>
        <v>97.10144927536231</v>
      </c>
      <c r="S85" s="47"/>
      <c r="T85" s="145" t="s">
        <v>21</v>
      </c>
      <c r="U85" s="123" t="s">
        <v>711</v>
      </c>
      <c r="V85" s="18" t="s">
        <v>112</v>
      </c>
      <c r="W85" s="47">
        <v>0</v>
      </c>
      <c r="X85" s="47"/>
      <c r="Y85" s="51"/>
      <c r="Z85" s="51"/>
      <c r="AA85" s="47"/>
      <c r="AB85" s="47"/>
      <c r="AC85" s="47" t="s">
        <v>652</v>
      </c>
    </row>
    <row r="86" spans="1:29" ht="12.75">
      <c r="A86" s="132" t="s">
        <v>645</v>
      </c>
      <c r="B86" s="46" t="s">
        <v>146</v>
      </c>
      <c r="C86" s="47" t="s">
        <v>715</v>
      </c>
      <c r="D86" s="136" t="s">
        <v>143</v>
      </c>
      <c r="E86" s="134" t="s">
        <v>142</v>
      </c>
      <c r="F86" s="46" t="s">
        <v>709</v>
      </c>
      <c r="G86" s="136" t="s">
        <v>143</v>
      </c>
      <c r="H86" s="136" t="s">
        <v>709</v>
      </c>
      <c r="I86" s="47" t="s">
        <v>673</v>
      </c>
      <c r="J86" s="135" t="s">
        <v>650</v>
      </c>
      <c r="K86" s="47" t="s">
        <v>716</v>
      </c>
      <c r="L86" s="47">
        <v>100</v>
      </c>
      <c r="M86" s="51">
        <f>813-M87</f>
        <v>601</v>
      </c>
      <c r="N86" s="47">
        <f>787-N87</f>
        <v>576</v>
      </c>
      <c r="O86" s="44">
        <f>N86/M86*100</f>
        <v>95.84026622296173</v>
      </c>
      <c r="P86" s="47">
        <v>115</v>
      </c>
      <c r="Q86" s="47">
        <v>110</v>
      </c>
      <c r="R86" s="44">
        <f>Q86/P86*100</f>
        <v>95.65217391304348</v>
      </c>
      <c r="S86" s="47"/>
      <c r="T86" s="145" t="s">
        <v>21</v>
      </c>
      <c r="U86" s="35" t="s">
        <v>147</v>
      </c>
      <c r="V86" s="18" t="s">
        <v>148</v>
      </c>
      <c r="W86" s="47">
        <v>0</v>
      </c>
      <c r="X86" s="47"/>
      <c r="Y86" s="51"/>
      <c r="Z86" s="51"/>
      <c r="AA86" s="47"/>
      <c r="AB86" s="47"/>
      <c r="AC86" s="47" t="s">
        <v>652</v>
      </c>
    </row>
    <row r="87" spans="1:29" ht="12.75">
      <c r="A87" s="132" t="s">
        <v>645</v>
      </c>
      <c r="B87" s="146" t="s">
        <v>150</v>
      </c>
      <c r="C87" s="74" t="s">
        <v>149</v>
      </c>
      <c r="D87" s="136" t="s">
        <v>143</v>
      </c>
      <c r="E87" s="134" t="s">
        <v>142</v>
      </c>
      <c r="F87" s="46" t="s">
        <v>712</v>
      </c>
      <c r="G87" s="136" t="s">
        <v>143</v>
      </c>
      <c r="H87" s="136" t="s">
        <v>712</v>
      </c>
      <c r="I87" s="47" t="s">
        <v>673</v>
      </c>
      <c r="J87" s="135" t="s">
        <v>650</v>
      </c>
      <c r="K87" s="47"/>
      <c r="L87" s="47">
        <v>100</v>
      </c>
      <c r="M87" s="136">
        <v>212</v>
      </c>
      <c r="N87" s="80">
        <v>211</v>
      </c>
      <c r="O87" s="147">
        <f>N87/M87*100</f>
        <v>99.52830188679245</v>
      </c>
      <c r="P87" s="47"/>
      <c r="Q87" s="47"/>
      <c r="R87" s="44"/>
      <c r="S87" s="47"/>
      <c r="T87" s="145" t="s">
        <v>21</v>
      </c>
      <c r="U87" s="35" t="s">
        <v>147</v>
      </c>
      <c r="V87" s="18" t="s">
        <v>148</v>
      </c>
      <c r="W87" s="77">
        <v>0</v>
      </c>
      <c r="X87" s="47"/>
      <c r="Y87" s="51"/>
      <c r="Z87" s="51"/>
      <c r="AA87" s="47"/>
      <c r="AB87" s="47"/>
      <c r="AC87" s="47"/>
    </row>
    <row r="88" spans="1:29" ht="12.75">
      <c r="A88" s="132" t="s">
        <v>645</v>
      </c>
      <c r="B88" s="46" t="s">
        <v>117</v>
      </c>
      <c r="C88" s="47"/>
      <c r="D88" s="136" t="s">
        <v>143</v>
      </c>
      <c r="E88" s="134" t="s">
        <v>142</v>
      </c>
      <c r="F88" s="46" t="s">
        <v>717</v>
      </c>
      <c r="G88" s="136" t="s">
        <v>143</v>
      </c>
      <c r="H88" s="136" t="s">
        <v>717</v>
      </c>
      <c r="I88" s="47" t="s">
        <v>673</v>
      </c>
      <c r="J88" s="135" t="s">
        <v>650</v>
      </c>
      <c r="K88" s="47"/>
      <c r="L88" s="47">
        <v>100</v>
      </c>
      <c r="M88" s="51">
        <v>914</v>
      </c>
      <c r="N88" s="47">
        <v>837</v>
      </c>
      <c r="O88" s="44">
        <f>N88/M88*100</f>
        <v>91.57549234135668</v>
      </c>
      <c r="P88" s="47">
        <v>125</v>
      </c>
      <c r="Q88" s="47">
        <v>114</v>
      </c>
      <c r="R88" s="44">
        <f>Q88/P88*100</f>
        <v>91.2</v>
      </c>
      <c r="S88" s="47"/>
      <c r="T88" s="145" t="s">
        <v>21</v>
      </c>
      <c r="U88" s="123" t="s">
        <v>711</v>
      </c>
      <c r="V88" s="18" t="s">
        <v>112</v>
      </c>
      <c r="W88" s="47">
        <v>100</v>
      </c>
      <c r="X88" s="47">
        <v>63</v>
      </c>
      <c r="Y88" s="122">
        <f>X88/W88*100</f>
        <v>63</v>
      </c>
      <c r="Z88" s="51">
        <v>74</v>
      </c>
      <c r="AA88" s="121">
        <f>Z88/W88*100</f>
        <v>74</v>
      </c>
      <c r="AB88" s="50">
        <f>AA88/Y88*100</f>
        <v>117.46031746031747</v>
      </c>
      <c r="AC88" s="47" t="s">
        <v>652</v>
      </c>
    </row>
    <row r="89" spans="1:29" ht="12.75">
      <c r="A89" s="132" t="s">
        <v>645</v>
      </c>
      <c r="B89" s="46" t="s">
        <v>713</v>
      </c>
      <c r="C89" s="47"/>
      <c r="D89" s="136" t="s">
        <v>143</v>
      </c>
      <c r="E89" s="134" t="s">
        <v>142</v>
      </c>
      <c r="F89" s="46" t="s">
        <v>714</v>
      </c>
      <c r="G89" s="136" t="s">
        <v>143</v>
      </c>
      <c r="H89" s="136" t="s">
        <v>714</v>
      </c>
      <c r="I89" s="47" t="s">
        <v>673</v>
      </c>
      <c r="J89" s="135" t="s">
        <v>650</v>
      </c>
      <c r="K89" s="47"/>
      <c r="L89" s="47">
        <v>100</v>
      </c>
      <c r="M89" s="51">
        <v>568</v>
      </c>
      <c r="N89" s="47">
        <v>554</v>
      </c>
      <c r="O89" s="44">
        <f>N89/M89*100</f>
        <v>97.53521126760563</v>
      </c>
      <c r="P89" s="47">
        <v>116</v>
      </c>
      <c r="Q89" s="47">
        <v>111</v>
      </c>
      <c r="R89" s="44">
        <f>Q89/P89*100</f>
        <v>95.6896551724138</v>
      </c>
      <c r="S89" s="47"/>
      <c r="T89" s="145" t="s">
        <v>21</v>
      </c>
      <c r="U89" s="35" t="s">
        <v>147</v>
      </c>
      <c r="V89" s="18" t="s">
        <v>169</v>
      </c>
      <c r="W89" s="47">
        <v>17</v>
      </c>
      <c r="X89" s="47">
        <v>0</v>
      </c>
      <c r="Y89" s="121">
        <f>X89/W89*100</f>
        <v>0</v>
      </c>
      <c r="Z89" s="51">
        <v>0</v>
      </c>
      <c r="AA89" s="121">
        <f>Z89/W89*100</f>
        <v>0</v>
      </c>
      <c r="AB89" s="47"/>
      <c r="AC89" s="47"/>
    </row>
    <row r="90" spans="1:29" ht="12.75">
      <c r="A90" s="132" t="s">
        <v>645</v>
      </c>
      <c r="B90" s="51" t="s">
        <v>683</v>
      </c>
      <c r="C90" s="51"/>
      <c r="D90" s="78" t="s">
        <v>739</v>
      </c>
      <c r="E90" s="134" t="s">
        <v>142</v>
      </c>
      <c r="F90" s="47"/>
      <c r="G90" s="47"/>
      <c r="H90" s="51" t="s">
        <v>740</v>
      </c>
      <c r="I90" s="47" t="s">
        <v>649</v>
      </c>
      <c r="J90" s="135" t="s">
        <v>650</v>
      </c>
      <c r="K90" s="47"/>
      <c r="L90" s="47">
        <v>0</v>
      </c>
      <c r="M90" s="51">
        <v>873</v>
      </c>
      <c r="N90" s="47">
        <v>0</v>
      </c>
      <c r="O90" s="47"/>
      <c r="P90" s="47"/>
      <c r="Q90" s="47"/>
      <c r="R90" s="47"/>
      <c r="S90" s="47"/>
      <c r="T90" s="44" t="s">
        <v>191</v>
      </c>
      <c r="U90" s="123" t="s">
        <v>651</v>
      </c>
      <c r="V90" s="124"/>
      <c r="W90" s="47"/>
      <c r="X90" s="47"/>
      <c r="Y90" s="51"/>
      <c r="Z90" s="51"/>
      <c r="AA90" s="51"/>
      <c r="AB90" s="47"/>
      <c r="AC90" s="47"/>
    </row>
    <row r="91" spans="1:29" ht="12.75">
      <c r="A91" s="132" t="s">
        <v>645</v>
      </c>
      <c r="B91" s="46" t="s">
        <v>683</v>
      </c>
      <c r="C91" s="51"/>
      <c r="D91" s="78" t="s">
        <v>739</v>
      </c>
      <c r="E91" s="134" t="s">
        <v>142</v>
      </c>
      <c r="F91" s="47"/>
      <c r="G91" s="47"/>
      <c r="H91" s="51" t="s">
        <v>741</v>
      </c>
      <c r="I91" s="47" t="s">
        <v>649</v>
      </c>
      <c r="J91" s="135" t="s">
        <v>650</v>
      </c>
      <c r="K91" s="47"/>
      <c r="L91" s="47"/>
      <c r="M91" s="51">
        <v>658</v>
      </c>
      <c r="N91" s="47">
        <v>0</v>
      </c>
      <c r="O91" s="44">
        <f>N91/M91*100</f>
        <v>0</v>
      </c>
      <c r="P91" s="47"/>
      <c r="Q91" s="47"/>
      <c r="R91" s="47"/>
      <c r="S91" s="47"/>
      <c r="T91" s="44" t="s">
        <v>191</v>
      </c>
      <c r="U91" s="123" t="s">
        <v>651</v>
      </c>
      <c r="V91" s="124"/>
      <c r="W91" s="47"/>
      <c r="X91" s="47"/>
      <c r="Y91" s="51"/>
      <c r="Z91" s="51"/>
      <c r="AA91" s="51"/>
      <c r="AB91" s="47"/>
      <c r="AC91" s="47"/>
    </row>
    <row r="92" spans="22:28" ht="12.75">
      <c r="V92" s="126"/>
      <c r="W92" s="47"/>
      <c r="X92" s="47"/>
      <c r="Y92" s="51"/>
      <c r="Z92" s="51"/>
      <c r="AA92" s="47"/>
      <c r="AB92" s="47"/>
    </row>
    <row r="93" spans="22:28" ht="12.75">
      <c r="V93" s="126"/>
      <c r="W93" s="47"/>
      <c r="X93" s="47"/>
      <c r="Y93" s="51"/>
      <c r="Z93" s="51"/>
      <c r="AA93" s="47"/>
      <c r="AB93" s="47"/>
    </row>
    <row r="94" spans="22:28" ht="12.75">
      <c r="V94" s="126"/>
      <c r="W94" s="47"/>
      <c r="X94" s="47"/>
      <c r="Y94" s="51"/>
      <c r="Z94" s="51"/>
      <c r="AA94" s="47"/>
      <c r="AB94" s="47"/>
    </row>
    <row r="95" spans="22:28" ht="12.75">
      <c r="V95" s="126"/>
      <c r="W95" s="47"/>
      <c r="X95" s="47"/>
      <c r="Y95" s="51"/>
      <c r="Z95" s="51"/>
      <c r="AA95" s="47"/>
      <c r="AB95" s="47"/>
    </row>
    <row r="96" spans="22:28" ht="12.75">
      <c r="V96" s="126"/>
      <c r="W96" s="47"/>
      <c r="X96" s="47"/>
      <c r="Y96" s="51"/>
      <c r="Z96" s="51"/>
      <c r="AA96" s="47"/>
      <c r="AB96" s="47"/>
    </row>
    <row r="97" spans="22:28" ht="12.75">
      <c r="V97" s="126"/>
      <c r="W97" s="47"/>
      <c r="X97" s="47"/>
      <c r="Y97" s="51"/>
      <c r="Z97" s="51"/>
      <c r="AA97" s="47"/>
      <c r="AB97" s="47"/>
    </row>
    <row r="98" spans="22:28" ht="12.75">
      <c r="V98" s="126"/>
      <c r="W98" s="47"/>
      <c r="X98" s="47"/>
      <c r="Y98" s="51"/>
      <c r="Z98" s="51"/>
      <c r="AA98" s="47"/>
      <c r="AB98" s="47"/>
    </row>
    <row r="99" spans="22:28" ht="12.75">
      <c r="V99" s="126"/>
      <c r="W99" s="47"/>
      <c r="X99" s="47"/>
      <c r="Y99" s="51"/>
      <c r="Z99" s="51"/>
      <c r="AA99" s="47"/>
      <c r="AB99" s="47"/>
    </row>
    <row r="100" spans="22:28" ht="12.75">
      <c r="V100" s="126"/>
      <c r="W100" s="47"/>
      <c r="X100" s="47"/>
      <c r="Y100" s="51"/>
      <c r="Z100" s="51"/>
      <c r="AA100" s="47"/>
      <c r="AB100" s="47"/>
    </row>
    <row r="101" spans="22:28" ht="12.75">
      <c r="V101" s="126"/>
      <c r="W101" s="47"/>
      <c r="X101" s="47"/>
      <c r="Y101" s="51"/>
      <c r="Z101" s="51"/>
      <c r="AA101" s="47"/>
      <c r="AB101" s="47"/>
    </row>
    <row r="102" spans="22:28" ht="12.75">
      <c r="V102" s="126"/>
      <c r="W102" s="47"/>
      <c r="X102" s="47"/>
      <c r="Y102" s="51"/>
      <c r="Z102" s="51"/>
      <c r="AA102" s="47"/>
      <c r="AB102" s="47"/>
    </row>
  </sheetData>
  <mergeCells count="6">
    <mergeCell ref="W1:AB1"/>
    <mergeCell ref="B1:E1"/>
    <mergeCell ref="T1:V1"/>
    <mergeCell ref="P1:R1"/>
    <mergeCell ref="M1:O1"/>
    <mergeCell ref="F1:G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2"/>
  <sheetViews>
    <sheetView tabSelected="1" workbookViewId="0" topLeftCell="A1">
      <pane ySplit="2" topLeftCell="BM3" activePane="bottomLeft" state="frozen"/>
      <selection pane="topLeft" activeCell="A1" sqref="A1"/>
      <selection pane="bottomLeft" activeCell="W264" sqref="W264"/>
    </sheetView>
  </sheetViews>
  <sheetFormatPr defaultColWidth="9.00390625" defaultRowHeight="12.75"/>
  <cols>
    <col min="1" max="1" width="4.00390625" style="218" customWidth="1"/>
    <col min="2" max="2" width="4.25390625" style="218" customWidth="1"/>
    <col min="3" max="3" width="5.375" style="218" customWidth="1"/>
    <col min="4" max="4" width="7.625" style="218" customWidth="1"/>
    <col min="5" max="5" width="19.375" style="217" customWidth="1"/>
    <col min="6" max="6" width="6.375" style="218" customWidth="1"/>
    <col min="7" max="7" width="24.625" style="216" customWidth="1"/>
    <col min="8" max="8" width="4.75390625" style="217" customWidth="1"/>
    <col min="9" max="9" width="5.75390625" style="218" customWidth="1"/>
    <col min="10" max="10" width="4.625" style="217" customWidth="1"/>
    <col min="11" max="11" width="5.375" style="217" customWidth="1"/>
    <col min="12" max="12" width="3.00390625" style="217" customWidth="1"/>
    <col min="13" max="13" width="3.875" style="217" customWidth="1"/>
    <col min="14" max="14" width="4.625" style="216" customWidth="1"/>
    <col min="15" max="15" width="6.25390625" style="218" customWidth="1"/>
    <col min="16" max="16" width="4.00390625" style="218" customWidth="1"/>
    <col min="17" max="17" width="5.25390625" style="219" customWidth="1"/>
    <col min="18" max="18" width="6.625" style="219" customWidth="1"/>
    <col min="19" max="19" width="4.00390625" style="218" customWidth="1"/>
    <col min="20" max="20" width="9.125" style="218" customWidth="1"/>
    <col min="21" max="21" width="12.625" style="47" customWidth="1"/>
    <col min="22" max="22" width="9.125" style="1" customWidth="1"/>
    <col min="23" max="23" width="9.125" style="132" customWidth="1"/>
    <col min="24" max="16384" width="9.125" style="218" customWidth="1"/>
  </cols>
  <sheetData>
    <row r="1" spans="1:25" s="216" customFormat="1" ht="13.5" thickBot="1">
      <c r="A1" s="207"/>
      <c r="B1" s="95"/>
      <c r="C1" s="95"/>
      <c r="D1" s="179">
        <v>2002</v>
      </c>
      <c r="E1" s="208"/>
      <c r="F1" s="95"/>
      <c r="G1" s="209"/>
      <c r="H1" s="95"/>
      <c r="I1" s="210"/>
      <c r="J1" s="214"/>
      <c r="K1" s="245">
        <v>2002</v>
      </c>
      <c r="L1" s="214"/>
      <c r="M1" s="246"/>
      <c r="N1" s="211"/>
      <c r="O1" s="208"/>
      <c r="P1" s="208"/>
      <c r="Q1" s="178">
        <v>1926</v>
      </c>
      <c r="R1" s="212"/>
      <c r="S1" s="213"/>
      <c r="T1" s="214"/>
      <c r="U1" s="177"/>
      <c r="V1" s="177"/>
      <c r="W1" s="177"/>
      <c r="X1" s="259">
        <v>1873</v>
      </c>
      <c r="Y1" s="215"/>
    </row>
    <row r="2" spans="1:25" s="2" customFormat="1" ht="13.5" thickBot="1">
      <c r="A2" s="2" t="s">
        <v>812</v>
      </c>
      <c r="B2" s="3" t="s">
        <v>0</v>
      </c>
      <c r="C2" s="4" t="s">
        <v>1</v>
      </c>
      <c r="D2" s="4" t="s">
        <v>2</v>
      </c>
      <c r="E2" s="182" t="s">
        <v>3</v>
      </c>
      <c r="F2" s="2" t="s">
        <v>4</v>
      </c>
      <c r="G2" s="5" t="s">
        <v>5</v>
      </c>
      <c r="H2" s="181" t="s">
        <v>6</v>
      </c>
      <c r="I2" s="6" t="s">
        <v>7</v>
      </c>
      <c r="J2" s="247" t="s">
        <v>8</v>
      </c>
      <c r="K2" s="247" t="s">
        <v>9</v>
      </c>
      <c r="L2" s="248" t="s">
        <v>10</v>
      </c>
      <c r="M2" s="249" t="s">
        <v>11</v>
      </c>
      <c r="N2" s="7" t="s">
        <v>12</v>
      </c>
      <c r="O2" s="8" t="s">
        <v>13</v>
      </c>
      <c r="P2" s="2" t="s">
        <v>14</v>
      </c>
      <c r="Q2" s="9" t="s">
        <v>15</v>
      </c>
      <c r="R2" s="10" t="s">
        <v>8</v>
      </c>
      <c r="S2" s="11" t="s">
        <v>16</v>
      </c>
      <c r="T2" s="12" t="s">
        <v>17</v>
      </c>
      <c r="U2" s="10" t="s">
        <v>816</v>
      </c>
      <c r="V2" s="175" t="s">
        <v>817</v>
      </c>
      <c r="W2" s="260" t="s">
        <v>634</v>
      </c>
      <c r="X2" s="13" t="s">
        <v>19</v>
      </c>
      <c r="Y2" s="14" t="s">
        <v>20</v>
      </c>
    </row>
    <row r="3" spans="2:23" s="25" customFormat="1" ht="6.75" customHeight="1">
      <c r="B3" s="180"/>
      <c r="C3" s="181"/>
      <c r="D3" s="181"/>
      <c r="E3" s="182"/>
      <c r="G3" s="65"/>
      <c r="H3" s="181"/>
      <c r="I3" s="71"/>
      <c r="J3" s="71"/>
      <c r="K3" s="71"/>
      <c r="N3" s="181"/>
      <c r="Q3" s="71"/>
      <c r="R3" s="71"/>
      <c r="T3" s="183"/>
      <c r="U3" s="71"/>
      <c r="V3" s="70"/>
      <c r="W3" s="70"/>
    </row>
    <row r="4" spans="1:24" s="15" customFormat="1" ht="12.75">
      <c r="A4" s="15">
        <v>1</v>
      </c>
      <c r="B4" s="16" t="s">
        <v>21</v>
      </c>
      <c r="C4" s="17" t="s">
        <v>22</v>
      </c>
      <c r="D4" s="18" t="s">
        <v>23</v>
      </c>
      <c r="E4" s="71" t="s">
        <v>24</v>
      </c>
      <c r="F4" s="15" t="s">
        <v>25</v>
      </c>
      <c r="G4" s="5" t="s">
        <v>26</v>
      </c>
      <c r="H4" s="71" t="s">
        <v>12</v>
      </c>
      <c r="I4" s="55">
        <v>46</v>
      </c>
      <c r="J4" s="62">
        <v>32</v>
      </c>
      <c r="K4" s="62">
        <v>69.56521739130434</v>
      </c>
      <c r="L4" s="253">
        <v>33</v>
      </c>
      <c r="M4" s="254">
        <v>71.73913043478261</v>
      </c>
      <c r="N4" s="20" t="s">
        <v>24</v>
      </c>
      <c r="O4" s="5"/>
      <c r="Q4" s="19"/>
      <c r="R4" s="19"/>
      <c r="S4" s="19"/>
      <c r="T4" s="19"/>
      <c r="U4" s="15" t="s">
        <v>818</v>
      </c>
      <c r="V4" s="5" t="s">
        <v>724</v>
      </c>
      <c r="W4" s="65"/>
      <c r="X4" s="19"/>
    </row>
    <row r="5" spans="1:24" s="15" customFormat="1" ht="12.75">
      <c r="A5" s="15">
        <v>3</v>
      </c>
      <c r="B5" s="16" t="s">
        <v>21</v>
      </c>
      <c r="C5" s="17" t="s">
        <v>22</v>
      </c>
      <c r="D5" s="18" t="s">
        <v>23</v>
      </c>
      <c r="E5" s="71" t="s">
        <v>27</v>
      </c>
      <c r="F5" s="2"/>
      <c r="G5" s="5" t="s">
        <v>28</v>
      </c>
      <c r="H5" s="25" t="s">
        <v>29</v>
      </c>
      <c r="I5" s="55">
        <v>24</v>
      </c>
      <c r="J5" s="62">
        <v>17.04</v>
      </c>
      <c r="K5" s="55">
        <v>71</v>
      </c>
      <c r="L5" s="55">
        <v>16</v>
      </c>
      <c r="M5" s="62">
        <v>66.66666666666666</v>
      </c>
      <c r="N5" s="20" t="s">
        <v>24</v>
      </c>
      <c r="O5" s="5" t="s">
        <v>30</v>
      </c>
      <c r="Q5" s="19"/>
      <c r="R5" s="19"/>
      <c r="S5" s="19"/>
      <c r="T5" s="19"/>
      <c r="U5" s="15" t="s">
        <v>818</v>
      </c>
      <c r="V5" s="5" t="s">
        <v>724</v>
      </c>
      <c r="W5" s="65"/>
      <c r="X5" s="19"/>
    </row>
    <row r="6" spans="1:24" s="15" customFormat="1" ht="12.75">
      <c r="A6" s="15">
        <v>5</v>
      </c>
      <c r="B6" s="16" t="s">
        <v>21</v>
      </c>
      <c r="C6" s="17" t="s">
        <v>22</v>
      </c>
      <c r="D6" s="18" t="s">
        <v>23</v>
      </c>
      <c r="E6" s="71" t="s">
        <v>31</v>
      </c>
      <c r="F6" s="2"/>
      <c r="G6" s="5" t="s">
        <v>32</v>
      </c>
      <c r="H6" s="25" t="s">
        <v>29</v>
      </c>
      <c r="I6" s="55">
        <v>11</v>
      </c>
      <c r="J6" s="62">
        <v>7.04</v>
      </c>
      <c r="K6" s="55">
        <v>64</v>
      </c>
      <c r="L6" s="55">
        <v>11</v>
      </c>
      <c r="M6" s="62">
        <v>100</v>
      </c>
      <c r="N6" s="20" t="s">
        <v>24</v>
      </c>
      <c r="O6" s="5" t="s">
        <v>30</v>
      </c>
      <c r="Q6" s="19"/>
      <c r="R6" s="19"/>
      <c r="S6" s="19"/>
      <c r="T6" s="19"/>
      <c r="U6" s="15" t="s">
        <v>818</v>
      </c>
      <c r="V6" s="5" t="s">
        <v>724</v>
      </c>
      <c r="W6" s="65"/>
      <c r="X6" s="19"/>
    </row>
    <row r="7" spans="1:24" s="15" customFormat="1" ht="12.75">
      <c r="A7" s="15">
        <v>7</v>
      </c>
      <c r="B7" s="16" t="s">
        <v>21</v>
      </c>
      <c r="C7" s="17" t="s">
        <v>22</v>
      </c>
      <c r="D7" s="18" t="s">
        <v>23</v>
      </c>
      <c r="E7" s="71" t="s">
        <v>33</v>
      </c>
      <c r="F7" s="2"/>
      <c r="G7" s="5" t="s">
        <v>34</v>
      </c>
      <c r="H7" s="25" t="s">
        <v>29</v>
      </c>
      <c r="I7" s="55">
        <v>11</v>
      </c>
      <c r="J7" s="62">
        <v>8.03</v>
      </c>
      <c r="K7" s="55">
        <v>73</v>
      </c>
      <c r="L7" s="55">
        <v>6</v>
      </c>
      <c r="M7" s="62">
        <v>54.54545454545454</v>
      </c>
      <c r="N7" s="20" t="s">
        <v>24</v>
      </c>
      <c r="O7" s="5" t="s">
        <v>35</v>
      </c>
      <c r="Q7" s="19"/>
      <c r="R7" s="19"/>
      <c r="S7" s="19"/>
      <c r="T7" s="19"/>
      <c r="U7" s="15" t="s">
        <v>818</v>
      </c>
      <c r="V7" s="5" t="s">
        <v>724</v>
      </c>
      <c r="W7" s="65"/>
      <c r="X7" s="19"/>
    </row>
    <row r="8" spans="1:24" s="15" customFormat="1" ht="12.75">
      <c r="A8" s="15">
        <v>9</v>
      </c>
      <c r="B8" s="16" t="s">
        <v>21</v>
      </c>
      <c r="C8" s="17" t="s">
        <v>22</v>
      </c>
      <c r="D8" s="18" t="s">
        <v>23</v>
      </c>
      <c r="E8" s="25" t="s">
        <v>36</v>
      </c>
      <c r="F8" s="15" t="s">
        <v>37</v>
      </c>
      <c r="G8" s="5" t="s">
        <v>37</v>
      </c>
      <c r="H8" s="71" t="s">
        <v>12</v>
      </c>
      <c r="I8" s="55">
        <v>219</v>
      </c>
      <c r="J8" s="55">
        <v>49</v>
      </c>
      <c r="K8" s="62">
        <v>22.37442922374429</v>
      </c>
      <c r="L8" s="253">
        <v>59</v>
      </c>
      <c r="M8" s="254">
        <v>26.94063926940639</v>
      </c>
      <c r="N8" s="23" t="s">
        <v>36</v>
      </c>
      <c r="O8" s="5"/>
      <c r="P8" s="15" t="s">
        <v>38</v>
      </c>
      <c r="Q8" s="19"/>
      <c r="R8" s="19"/>
      <c r="S8" s="19"/>
      <c r="T8" s="19"/>
      <c r="U8" s="15" t="s">
        <v>818</v>
      </c>
      <c r="V8" s="5" t="s">
        <v>724</v>
      </c>
      <c r="W8" s="65"/>
      <c r="X8" s="19"/>
    </row>
    <row r="9" spans="1:24" s="15" customFormat="1" ht="12.75">
      <c r="A9" s="15">
        <v>11</v>
      </c>
      <c r="B9" s="16" t="s">
        <v>21</v>
      </c>
      <c r="C9" s="17" t="s">
        <v>22</v>
      </c>
      <c r="D9" s="18" t="s">
        <v>23</v>
      </c>
      <c r="E9" s="25" t="s">
        <v>39</v>
      </c>
      <c r="G9" s="5" t="s">
        <v>40</v>
      </c>
      <c r="H9" s="25" t="s">
        <v>29</v>
      </c>
      <c r="I9" s="55">
        <v>91</v>
      </c>
      <c r="J9" s="55">
        <v>12</v>
      </c>
      <c r="K9" s="62">
        <v>13.186813186813188</v>
      </c>
      <c r="L9" s="55">
        <v>19</v>
      </c>
      <c r="M9" s="62">
        <v>20.87912087912088</v>
      </c>
      <c r="N9" s="23" t="s">
        <v>36</v>
      </c>
      <c r="O9" s="5" t="s">
        <v>41</v>
      </c>
      <c r="Q9" s="19"/>
      <c r="R9" s="19"/>
      <c r="S9" s="19"/>
      <c r="T9" s="19"/>
      <c r="U9" s="15" t="s">
        <v>818</v>
      </c>
      <c r="V9" s="5" t="s">
        <v>724</v>
      </c>
      <c r="W9" s="65"/>
      <c r="X9" s="19"/>
    </row>
    <row r="10" spans="1:24" s="15" customFormat="1" ht="12.75">
      <c r="A10" s="15">
        <v>13</v>
      </c>
      <c r="B10" s="16" t="s">
        <v>21</v>
      </c>
      <c r="C10" s="17" t="s">
        <v>22</v>
      </c>
      <c r="D10" s="18" t="s">
        <v>23</v>
      </c>
      <c r="E10" s="25" t="s">
        <v>42</v>
      </c>
      <c r="F10" s="2"/>
      <c r="G10" s="5" t="s">
        <v>43</v>
      </c>
      <c r="H10" s="25" t="s">
        <v>29</v>
      </c>
      <c r="I10" s="55">
        <v>45</v>
      </c>
      <c r="J10" s="55">
        <v>11</v>
      </c>
      <c r="K10" s="62">
        <v>24.444444444444443</v>
      </c>
      <c r="L10" s="55">
        <v>6</v>
      </c>
      <c r="M10" s="62">
        <v>13.333333333333334</v>
      </c>
      <c r="N10" s="23" t="s">
        <v>36</v>
      </c>
      <c r="O10" s="5" t="s">
        <v>41</v>
      </c>
      <c r="Q10" s="19"/>
      <c r="R10" s="19"/>
      <c r="S10" s="19"/>
      <c r="T10" s="19"/>
      <c r="U10" s="15" t="s">
        <v>818</v>
      </c>
      <c r="V10" s="5" t="s">
        <v>724</v>
      </c>
      <c r="W10" s="65"/>
      <c r="X10" s="19"/>
    </row>
    <row r="11" spans="1:24" s="15" customFormat="1" ht="12.75">
      <c r="A11" s="15">
        <v>15</v>
      </c>
      <c r="B11" s="16" t="s">
        <v>21</v>
      </c>
      <c r="C11" s="17" t="s">
        <v>22</v>
      </c>
      <c r="D11" s="18" t="s">
        <v>23</v>
      </c>
      <c r="E11" s="71" t="s">
        <v>44</v>
      </c>
      <c r="G11" s="5" t="s">
        <v>45</v>
      </c>
      <c r="H11" s="25" t="s">
        <v>29</v>
      </c>
      <c r="I11" s="55">
        <v>83</v>
      </c>
      <c r="J11" s="62">
        <v>25.73</v>
      </c>
      <c r="K11" s="55">
        <v>31</v>
      </c>
      <c r="L11" s="55">
        <v>34</v>
      </c>
      <c r="M11" s="62">
        <v>40.963855421686745</v>
      </c>
      <c r="N11" s="23" t="s">
        <v>36</v>
      </c>
      <c r="O11" s="5" t="s">
        <v>46</v>
      </c>
      <c r="P11" s="15" t="s">
        <v>47</v>
      </c>
      <c r="Q11" s="19"/>
      <c r="R11" s="19"/>
      <c r="S11" s="19"/>
      <c r="T11" s="19"/>
      <c r="U11" s="15" t="s">
        <v>818</v>
      </c>
      <c r="V11" s="5" t="s">
        <v>724</v>
      </c>
      <c r="W11" s="65"/>
      <c r="X11" s="19"/>
    </row>
    <row r="12" spans="1:24" s="15" customFormat="1" ht="12.75">
      <c r="A12" s="15">
        <v>17</v>
      </c>
      <c r="B12" s="16" t="s">
        <v>21</v>
      </c>
      <c r="C12" s="17" t="s">
        <v>22</v>
      </c>
      <c r="D12" s="18" t="s">
        <v>23</v>
      </c>
      <c r="E12" s="25" t="s">
        <v>48</v>
      </c>
      <c r="F12" s="15" t="s">
        <v>49</v>
      </c>
      <c r="G12" s="5" t="s">
        <v>50</v>
      </c>
      <c r="H12" s="71" t="s">
        <v>12</v>
      </c>
      <c r="I12" s="55">
        <v>84</v>
      </c>
      <c r="J12" s="62">
        <v>69</v>
      </c>
      <c r="K12" s="62">
        <v>82.14285714285714</v>
      </c>
      <c r="L12" s="253">
        <v>76</v>
      </c>
      <c r="M12" s="254">
        <v>90.47619047619048</v>
      </c>
      <c r="N12" s="23" t="s">
        <v>48</v>
      </c>
      <c r="O12" s="5"/>
      <c r="P12" s="15" t="s">
        <v>51</v>
      </c>
      <c r="Q12" s="19"/>
      <c r="R12" s="19"/>
      <c r="S12" s="19"/>
      <c r="T12" s="19"/>
      <c r="U12" s="15" t="s">
        <v>818</v>
      </c>
      <c r="V12" s="5" t="s">
        <v>724</v>
      </c>
      <c r="W12" s="65"/>
      <c r="X12" s="19"/>
    </row>
    <row r="13" spans="1:24" s="15" customFormat="1" ht="12.75">
      <c r="A13" s="15">
        <v>19</v>
      </c>
      <c r="B13" s="16" t="s">
        <v>21</v>
      </c>
      <c r="C13" s="17" t="s">
        <v>22</v>
      </c>
      <c r="D13" s="18" t="s">
        <v>23</v>
      </c>
      <c r="E13" s="25" t="s">
        <v>52</v>
      </c>
      <c r="G13" s="5" t="s">
        <v>53</v>
      </c>
      <c r="H13" s="25" t="s">
        <v>29</v>
      </c>
      <c r="I13" s="55">
        <v>10</v>
      </c>
      <c r="J13" s="62">
        <v>8</v>
      </c>
      <c r="K13" s="55">
        <v>80</v>
      </c>
      <c r="L13" s="55">
        <v>10</v>
      </c>
      <c r="M13" s="62">
        <v>100</v>
      </c>
      <c r="N13" s="23" t="s">
        <v>48</v>
      </c>
      <c r="O13" s="5" t="s">
        <v>54</v>
      </c>
      <c r="Q13" s="19"/>
      <c r="R13" s="19"/>
      <c r="S13" s="19"/>
      <c r="T13" s="19"/>
      <c r="U13" s="15" t="s">
        <v>818</v>
      </c>
      <c r="V13" s="5" t="s">
        <v>724</v>
      </c>
      <c r="W13" s="65"/>
      <c r="X13" s="19"/>
    </row>
    <row r="14" spans="1:24" s="15" customFormat="1" ht="12.75">
      <c r="A14" s="15">
        <v>21</v>
      </c>
      <c r="B14" s="16" t="s">
        <v>21</v>
      </c>
      <c r="C14" s="17" t="s">
        <v>22</v>
      </c>
      <c r="D14" s="18" t="s">
        <v>23</v>
      </c>
      <c r="E14" s="25" t="s">
        <v>55</v>
      </c>
      <c r="F14" s="2"/>
      <c r="G14" s="5" t="s">
        <v>56</v>
      </c>
      <c r="H14" s="25" t="s">
        <v>29</v>
      </c>
      <c r="I14" s="55">
        <v>6</v>
      </c>
      <c r="J14" s="62">
        <v>6</v>
      </c>
      <c r="K14" s="55">
        <v>100</v>
      </c>
      <c r="L14" s="55">
        <v>6</v>
      </c>
      <c r="M14" s="62">
        <v>100</v>
      </c>
      <c r="N14" s="23" t="s">
        <v>48</v>
      </c>
      <c r="O14" s="5" t="s">
        <v>57</v>
      </c>
      <c r="Q14" s="19"/>
      <c r="R14" s="19"/>
      <c r="S14" s="19"/>
      <c r="T14" s="19"/>
      <c r="U14" s="15" t="s">
        <v>818</v>
      </c>
      <c r="V14" s="5" t="s">
        <v>724</v>
      </c>
      <c r="W14" s="65"/>
      <c r="X14" s="19"/>
    </row>
    <row r="15" spans="1:24" s="15" customFormat="1" ht="12.75">
      <c r="A15" s="15">
        <v>23</v>
      </c>
      <c r="B15" s="16" t="s">
        <v>21</v>
      </c>
      <c r="C15" s="17" t="s">
        <v>22</v>
      </c>
      <c r="D15" s="18" t="s">
        <v>23</v>
      </c>
      <c r="E15" s="25" t="s">
        <v>58</v>
      </c>
      <c r="F15" s="2"/>
      <c r="G15" s="5" t="s">
        <v>59</v>
      </c>
      <c r="H15" s="25" t="s">
        <v>29</v>
      </c>
      <c r="I15" s="55">
        <v>18</v>
      </c>
      <c r="J15" s="62">
        <v>16.92</v>
      </c>
      <c r="K15" s="55">
        <v>94</v>
      </c>
      <c r="L15" s="55">
        <v>18</v>
      </c>
      <c r="M15" s="62">
        <v>100</v>
      </c>
      <c r="N15" s="23" t="s">
        <v>48</v>
      </c>
      <c r="O15" s="5" t="s">
        <v>60</v>
      </c>
      <c r="Q15" s="19"/>
      <c r="R15" s="19"/>
      <c r="S15" s="19"/>
      <c r="T15" s="19"/>
      <c r="U15" s="15" t="s">
        <v>818</v>
      </c>
      <c r="V15" s="5" t="s">
        <v>724</v>
      </c>
      <c r="W15" s="65"/>
      <c r="X15" s="19"/>
    </row>
    <row r="16" spans="1:24" s="15" customFormat="1" ht="12.75">
      <c r="A16" s="15">
        <v>25</v>
      </c>
      <c r="B16" s="16" t="s">
        <v>21</v>
      </c>
      <c r="C16" s="17" t="s">
        <v>22</v>
      </c>
      <c r="D16" s="18" t="s">
        <v>23</v>
      </c>
      <c r="E16" s="25" t="s">
        <v>61</v>
      </c>
      <c r="F16" s="2"/>
      <c r="G16" s="5" t="s">
        <v>62</v>
      </c>
      <c r="H16" s="25" t="s">
        <v>29</v>
      </c>
      <c r="I16" s="55">
        <v>9</v>
      </c>
      <c r="J16" s="62">
        <v>8.01</v>
      </c>
      <c r="K16" s="55">
        <v>89</v>
      </c>
      <c r="L16" s="55">
        <v>7</v>
      </c>
      <c r="M16" s="62">
        <v>77.77777777777779</v>
      </c>
      <c r="N16" s="23" t="s">
        <v>48</v>
      </c>
      <c r="O16" s="5" t="s">
        <v>57</v>
      </c>
      <c r="Q16" s="19"/>
      <c r="R16" s="19"/>
      <c r="S16" s="19"/>
      <c r="T16" s="19"/>
      <c r="U16" s="15" t="s">
        <v>818</v>
      </c>
      <c r="V16" s="5" t="s">
        <v>724</v>
      </c>
      <c r="W16" s="65"/>
      <c r="X16" s="19"/>
    </row>
    <row r="17" spans="1:24" s="15" customFormat="1" ht="12.75">
      <c r="A17" s="15">
        <v>27</v>
      </c>
      <c r="B17" s="16" t="s">
        <v>21</v>
      </c>
      <c r="C17" s="17" t="s">
        <v>22</v>
      </c>
      <c r="D17" s="18" t="s">
        <v>23</v>
      </c>
      <c r="E17" s="25" t="s">
        <v>63</v>
      </c>
      <c r="G17" s="5" t="s">
        <v>64</v>
      </c>
      <c r="H17" s="25" t="s">
        <v>29</v>
      </c>
      <c r="I17" s="55">
        <v>9</v>
      </c>
      <c r="J17" s="62">
        <v>7.02</v>
      </c>
      <c r="K17" s="55">
        <v>78</v>
      </c>
      <c r="L17" s="55">
        <v>9</v>
      </c>
      <c r="M17" s="62">
        <v>100</v>
      </c>
      <c r="N17" s="23" t="s">
        <v>48</v>
      </c>
      <c r="O17" s="5" t="s">
        <v>65</v>
      </c>
      <c r="P17" s="15" t="s">
        <v>66</v>
      </c>
      <c r="Q17" s="19"/>
      <c r="R17" s="19"/>
      <c r="S17" s="19"/>
      <c r="T17" s="19"/>
      <c r="U17" s="15" t="s">
        <v>818</v>
      </c>
      <c r="V17" s="5" t="s">
        <v>724</v>
      </c>
      <c r="W17" s="65"/>
      <c r="X17" s="19"/>
    </row>
    <row r="18" spans="1:24" s="15" customFormat="1" ht="12.75">
      <c r="A18" s="15">
        <v>29</v>
      </c>
      <c r="B18" s="16" t="s">
        <v>21</v>
      </c>
      <c r="C18" s="17" t="s">
        <v>22</v>
      </c>
      <c r="D18" s="18" t="s">
        <v>23</v>
      </c>
      <c r="E18" s="25" t="s">
        <v>67</v>
      </c>
      <c r="F18" s="5"/>
      <c r="G18" s="5" t="s">
        <v>68</v>
      </c>
      <c r="H18" s="25" t="s">
        <v>29</v>
      </c>
      <c r="I18" s="55">
        <v>32</v>
      </c>
      <c r="J18" s="62">
        <v>23.04</v>
      </c>
      <c r="K18" s="55">
        <v>72</v>
      </c>
      <c r="L18" s="55">
        <v>26</v>
      </c>
      <c r="M18" s="62">
        <v>81.25</v>
      </c>
      <c r="N18" s="23" t="s">
        <v>48</v>
      </c>
      <c r="O18" s="5" t="s">
        <v>69</v>
      </c>
      <c r="P18" s="2"/>
      <c r="Q18" s="19"/>
      <c r="R18" s="19"/>
      <c r="S18" s="19"/>
      <c r="T18" s="19"/>
      <c r="U18" s="15" t="s">
        <v>818</v>
      </c>
      <c r="V18" s="5" t="s">
        <v>724</v>
      </c>
      <c r="W18" s="65"/>
      <c r="X18" s="19"/>
    </row>
    <row r="19" spans="1:23" s="15" customFormat="1" ht="12.75">
      <c r="A19" s="15">
        <v>31</v>
      </c>
      <c r="B19" s="16" t="s">
        <v>21</v>
      </c>
      <c r="C19" s="17" t="s">
        <v>22</v>
      </c>
      <c r="D19" s="25" t="s">
        <v>70</v>
      </c>
      <c r="E19" s="25" t="s">
        <v>71</v>
      </c>
      <c r="F19" s="19"/>
      <c r="G19" s="5"/>
      <c r="H19" s="25" t="s">
        <v>29</v>
      </c>
      <c r="I19" s="55">
        <v>60</v>
      </c>
      <c r="J19" s="55"/>
      <c r="K19" s="25"/>
      <c r="L19" s="65"/>
      <c r="M19" s="55"/>
      <c r="N19" s="19"/>
      <c r="O19" s="19"/>
      <c r="P19" s="19"/>
      <c r="Q19" s="19"/>
      <c r="R19" s="19"/>
      <c r="S19" s="19"/>
      <c r="T19" s="19"/>
      <c r="U19" s="15" t="s">
        <v>818</v>
      </c>
      <c r="V19" s="1" t="s">
        <v>72</v>
      </c>
      <c r="W19" s="132"/>
    </row>
    <row r="20" spans="1:23" s="15" customFormat="1" ht="12.75">
      <c r="A20" s="15">
        <v>33</v>
      </c>
      <c r="B20" s="16" t="s">
        <v>21</v>
      </c>
      <c r="C20" s="17" t="s">
        <v>22</v>
      </c>
      <c r="D20" s="25" t="s">
        <v>70</v>
      </c>
      <c r="E20" s="25" t="s">
        <v>73</v>
      </c>
      <c r="F20" s="19"/>
      <c r="G20" s="5"/>
      <c r="H20" s="25" t="s">
        <v>29</v>
      </c>
      <c r="I20" s="55">
        <v>13</v>
      </c>
      <c r="J20" s="55"/>
      <c r="K20" s="25"/>
      <c r="L20" s="65"/>
      <c r="M20" s="55"/>
      <c r="N20" s="19"/>
      <c r="O20" s="19"/>
      <c r="P20" s="19"/>
      <c r="Q20" s="19"/>
      <c r="R20" s="19"/>
      <c r="S20" s="19"/>
      <c r="T20" s="19"/>
      <c r="U20" s="15" t="s">
        <v>818</v>
      </c>
      <c r="V20" s="1" t="s">
        <v>72</v>
      </c>
      <c r="W20" s="132"/>
    </row>
    <row r="21" spans="1:23" s="15" customFormat="1" ht="12.75">
      <c r="A21" s="15">
        <v>35</v>
      </c>
      <c r="B21" s="16" t="s">
        <v>21</v>
      </c>
      <c r="C21" s="17" t="s">
        <v>22</v>
      </c>
      <c r="D21" s="25" t="s">
        <v>70</v>
      </c>
      <c r="E21" s="25" t="s">
        <v>74</v>
      </c>
      <c r="F21" s="19"/>
      <c r="G21" s="5" t="s">
        <v>75</v>
      </c>
      <c r="H21" s="25" t="s">
        <v>29</v>
      </c>
      <c r="I21" s="55">
        <v>35</v>
      </c>
      <c r="J21" s="25" t="s">
        <v>76</v>
      </c>
      <c r="K21" s="43"/>
      <c r="L21" s="65"/>
      <c r="M21" s="55"/>
      <c r="N21" s="19"/>
      <c r="O21" s="19"/>
      <c r="P21" s="19"/>
      <c r="Q21" s="19"/>
      <c r="R21" s="19"/>
      <c r="S21" s="19"/>
      <c r="T21" s="19"/>
      <c r="U21" s="15" t="s">
        <v>818</v>
      </c>
      <c r="V21" s="1" t="s">
        <v>72</v>
      </c>
      <c r="W21" s="132"/>
    </row>
    <row r="22" spans="1:23" s="15" customFormat="1" ht="12.75">
      <c r="A22" s="15">
        <v>37</v>
      </c>
      <c r="B22" s="16" t="s">
        <v>21</v>
      </c>
      <c r="C22" s="17" t="s">
        <v>22</v>
      </c>
      <c r="D22" s="25" t="s">
        <v>70</v>
      </c>
      <c r="E22" s="25" t="s">
        <v>77</v>
      </c>
      <c r="F22" s="19"/>
      <c r="G22" s="5"/>
      <c r="H22" s="25" t="s">
        <v>29</v>
      </c>
      <c r="I22" s="55">
        <v>4</v>
      </c>
      <c r="J22" s="25"/>
      <c r="K22" s="43"/>
      <c r="L22" s="65"/>
      <c r="M22" s="55"/>
      <c r="N22" s="19"/>
      <c r="O22" s="19"/>
      <c r="P22" s="19"/>
      <c r="Q22" s="19"/>
      <c r="R22" s="19"/>
      <c r="S22" s="19"/>
      <c r="T22" s="19"/>
      <c r="U22" s="15" t="s">
        <v>818</v>
      </c>
      <c r="V22" s="1" t="s">
        <v>72</v>
      </c>
      <c r="W22" s="132"/>
    </row>
    <row r="23" spans="1:23" s="15" customFormat="1" ht="12.75">
      <c r="A23" s="15">
        <v>39</v>
      </c>
      <c r="B23" s="16" t="s">
        <v>21</v>
      </c>
      <c r="C23" s="17" t="s">
        <v>22</v>
      </c>
      <c r="D23" s="25" t="s">
        <v>70</v>
      </c>
      <c r="E23" s="25" t="s">
        <v>78</v>
      </c>
      <c r="F23" s="19"/>
      <c r="G23" s="5"/>
      <c r="H23" s="25" t="s">
        <v>29</v>
      </c>
      <c r="I23" s="55">
        <v>0</v>
      </c>
      <c r="J23" s="25"/>
      <c r="K23" s="43"/>
      <c r="L23" s="65"/>
      <c r="M23" s="55"/>
      <c r="N23" s="19"/>
      <c r="O23" s="19"/>
      <c r="P23" s="19"/>
      <c r="Q23" s="19"/>
      <c r="R23" s="19"/>
      <c r="S23" s="19"/>
      <c r="T23" s="19"/>
      <c r="U23" s="15" t="s">
        <v>818</v>
      </c>
      <c r="V23" s="1" t="s">
        <v>72</v>
      </c>
      <c r="W23" s="132"/>
    </row>
    <row r="24" spans="1:23" s="15" customFormat="1" ht="12.75">
      <c r="A24" s="15">
        <v>41</v>
      </c>
      <c r="B24" s="16" t="s">
        <v>21</v>
      </c>
      <c r="C24" s="17" t="s">
        <v>22</v>
      </c>
      <c r="D24" s="25" t="s">
        <v>70</v>
      </c>
      <c r="E24" s="25" t="s">
        <v>79</v>
      </c>
      <c r="F24" s="19"/>
      <c r="G24" s="5"/>
      <c r="H24" s="25" t="s">
        <v>29</v>
      </c>
      <c r="I24" s="55">
        <v>6</v>
      </c>
      <c r="J24" s="25"/>
      <c r="K24" s="43"/>
      <c r="L24" s="65"/>
      <c r="M24" s="55"/>
      <c r="N24" s="19"/>
      <c r="O24" s="19"/>
      <c r="P24" s="19"/>
      <c r="Q24" s="19"/>
      <c r="R24" s="19"/>
      <c r="S24" s="19"/>
      <c r="T24" s="19"/>
      <c r="U24" s="15" t="s">
        <v>818</v>
      </c>
      <c r="V24" s="1" t="s">
        <v>72</v>
      </c>
      <c r="W24" s="132"/>
    </row>
    <row r="25" spans="1:23" s="15" customFormat="1" ht="12.75">
      <c r="A25" s="15">
        <v>43</v>
      </c>
      <c r="B25" s="16" t="s">
        <v>21</v>
      </c>
      <c r="C25" s="17" t="s">
        <v>22</v>
      </c>
      <c r="D25" s="25" t="s">
        <v>70</v>
      </c>
      <c r="E25" s="25" t="s">
        <v>80</v>
      </c>
      <c r="F25" s="19"/>
      <c r="G25" s="5"/>
      <c r="H25" s="25" t="s">
        <v>29</v>
      </c>
      <c r="I25" s="55">
        <v>48</v>
      </c>
      <c r="J25" s="25"/>
      <c r="K25" s="43"/>
      <c r="L25" s="65"/>
      <c r="M25" s="55"/>
      <c r="N25" s="19"/>
      <c r="O25" s="19"/>
      <c r="P25" s="19"/>
      <c r="Q25" s="19"/>
      <c r="R25" s="19"/>
      <c r="S25" s="19"/>
      <c r="T25" s="19"/>
      <c r="U25" s="15" t="s">
        <v>818</v>
      </c>
      <c r="V25" s="1" t="s">
        <v>72</v>
      </c>
      <c r="W25" s="132"/>
    </row>
    <row r="26" spans="1:23" s="15" customFormat="1" ht="12.75">
      <c r="A26" s="15">
        <v>45</v>
      </c>
      <c r="B26" s="16" t="s">
        <v>21</v>
      </c>
      <c r="C26" s="17" t="s">
        <v>22</v>
      </c>
      <c r="D26" s="25" t="s">
        <v>70</v>
      </c>
      <c r="E26" s="25" t="s">
        <v>81</v>
      </c>
      <c r="F26" s="19"/>
      <c r="G26" s="5"/>
      <c r="H26" s="25" t="s">
        <v>29</v>
      </c>
      <c r="I26" s="55">
        <v>3</v>
      </c>
      <c r="J26" s="25"/>
      <c r="K26" s="43"/>
      <c r="L26" s="65"/>
      <c r="M26" s="55"/>
      <c r="N26" s="19"/>
      <c r="O26" s="19"/>
      <c r="P26" s="19"/>
      <c r="Q26" s="19"/>
      <c r="R26" s="19"/>
      <c r="S26" s="19"/>
      <c r="T26" s="19"/>
      <c r="U26" s="15" t="s">
        <v>818</v>
      </c>
      <c r="V26" s="1" t="s">
        <v>72</v>
      </c>
      <c r="W26" s="132"/>
    </row>
    <row r="27" spans="1:23" s="15" customFormat="1" ht="12.75">
      <c r="A27" s="15">
        <v>47</v>
      </c>
      <c r="B27" s="16" t="s">
        <v>21</v>
      </c>
      <c r="C27" s="17" t="s">
        <v>22</v>
      </c>
      <c r="D27" s="25" t="s">
        <v>70</v>
      </c>
      <c r="E27" s="25" t="s">
        <v>82</v>
      </c>
      <c r="F27" s="19"/>
      <c r="G27" s="5"/>
      <c r="H27" s="25" t="s">
        <v>29</v>
      </c>
      <c r="I27" s="55">
        <v>6</v>
      </c>
      <c r="J27" s="25"/>
      <c r="K27" s="43"/>
      <c r="L27" s="65"/>
      <c r="M27" s="55"/>
      <c r="N27" s="19"/>
      <c r="O27" s="19"/>
      <c r="P27" s="19"/>
      <c r="Q27" s="19"/>
      <c r="R27" s="19"/>
      <c r="S27" s="19"/>
      <c r="T27" s="19"/>
      <c r="U27" s="15" t="s">
        <v>818</v>
      </c>
      <c r="V27" s="1" t="s">
        <v>72</v>
      </c>
      <c r="W27" s="132"/>
    </row>
    <row r="28" spans="1:23" s="15" customFormat="1" ht="12.75">
      <c r="A28" s="15">
        <v>49</v>
      </c>
      <c r="B28" s="16" t="s">
        <v>21</v>
      </c>
      <c r="C28" s="17" t="s">
        <v>22</v>
      </c>
      <c r="D28" s="25" t="s">
        <v>70</v>
      </c>
      <c r="E28" s="25" t="s">
        <v>83</v>
      </c>
      <c r="F28" s="19"/>
      <c r="G28" s="5" t="s">
        <v>84</v>
      </c>
      <c r="H28" s="25" t="s">
        <v>29</v>
      </c>
      <c r="I28" s="55">
        <v>1</v>
      </c>
      <c r="J28" s="25" t="s">
        <v>76</v>
      </c>
      <c r="K28" s="43"/>
      <c r="L28" s="65"/>
      <c r="M28" s="55"/>
      <c r="N28" s="19"/>
      <c r="O28" s="19"/>
      <c r="P28" s="19"/>
      <c r="Q28" s="19"/>
      <c r="R28" s="19"/>
      <c r="S28" s="19"/>
      <c r="T28" s="19"/>
      <c r="U28" s="15" t="s">
        <v>818</v>
      </c>
      <c r="V28" s="1" t="s">
        <v>72</v>
      </c>
      <c r="W28" s="132"/>
    </row>
    <row r="29" spans="1:23" s="15" customFormat="1" ht="12.75">
      <c r="A29" s="15">
        <v>51</v>
      </c>
      <c r="B29" s="16" t="s">
        <v>21</v>
      </c>
      <c r="C29" s="17" t="s">
        <v>22</v>
      </c>
      <c r="D29" s="25" t="s">
        <v>70</v>
      </c>
      <c r="E29" s="25" t="s">
        <v>85</v>
      </c>
      <c r="F29" s="19"/>
      <c r="G29" s="5"/>
      <c r="H29" s="25" t="s">
        <v>29</v>
      </c>
      <c r="I29" s="55">
        <v>18</v>
      </c>
      <c r="J29" s="25"/>
      <c r="K29" s="43"/>
      <c r="L29" s="65"/>
      <c r="M29" s="55"/>
      <c r="N29" s="19"/>
      <c r="O29" s="19"/>
      <c r="P29" s="19"/>
      <c r="Q29" s="19"/>
      <c r="R29" s="19"/>
      <c r="S29" s="19"/>
      <c r="T29" s="19"/>
      <c r="U29" s="15" t="s">
        <v>818</v>
      </c>
      <c r="V29" s="1" t="s">
        <v>72</v>
      </c>
      <c r="W29" s="132"/>
    </row>
    <row r="30" spans="1:23" s="15" customFormat="1" ht="12.75">
      <c r="A30" s="15">
        <v>53</v>
      </c>
      <c r="B30" s="16" t="s">
        <v>21</v>
      </c>
      <c r="C30" s="17" t="s">
        <v>22</v>
      </c>
      <c r="D30" s="25" t="s">
        <v>70</v>
      </c>
      <c r="E30" s="25" t="s">
        <v>86</v>
      </c>
      <c r="F30" s="19"/>
      <c r="G30" s="5"/>
      <c r="H30" s="25" t="s">
        <v>87</v>
      </c>
      <c r="I30" s="55">
        <v>3</v>
      </c>
      <c r="J30" s="25"/>
      <c r="K30" s="43"/>
      <c r="L30" s="65"/>
      <c r="M30" s="55"/>
      <c r="N30" s="19"/>
      <c r="O30" s="19"/>
      <c r="P30" s="19"/>
      <c r="Q30" s="19"/>
      <c r="R30" s="19"/>
      <c r="S30" s="19"/>
      <c r="T30" s="19"/>
      <c r="U30" s="15" t="s">
        <v>818</v>
      </c>
      <c r="V30" s="1" t="s">
        <v>72</v>
      </c>
      <c r="W30" s="132"/>
    </row>
    <row r="31" spans="1:23" s="15" customFormat="1" ht="12.75">
      <c r="A31" s="15">
        <v>55</v>
      </c>
      <c r="B31" s="16" t="s">
        <v>21</v>
      </c>
      <c r="C31" s="17" t="s">
        <v>22</v>
      </c>
      <c r="D31" s="25" t="s">
        <v>70</v>
      </c>
      <c r="E31" s="25" t="s">
        <v>88</v>
      </c>
      <c r="F31" s="19"/>
      <c r="G31" s="5"/>
      <c r="H31" s="25" t="s">
        <v>29</v>
      </c>
      <c r="I31" s="55">
        <v>2</v>
      </c>
      <c r="J31" s="25"/>
      <c r="K31" s="43"/>
      <c r="L31" s="65"/>
      <c r="M31" s="55"/>
      <c r="N31" s="19"/>
      <c r="O31" s="19"/>
      <c r="P31" s="19"/>
      <c r="Q31" s="19"/>
      <c r="R31" s="19"/>
      <c r="S31" s="19"/>
      <c r="T31" s="19"/>
      <c r="U31" s="15" t="s">
        <v>818</v>
      </c>
      <c r="V31" s="1" t="s">
        <v>72</v>
      </c>
      <c r="W31" s="132"/>
    </row>
    <row r="32" spans="1:23" s="15" customFormat="1" ht="12.75">
      <c r="A32" s="15">
        <v>57</v>
      </c>
      <c r="B32" s="16" t="s">
        <v>21</v>
      </c>
      <c r="C32" s="17" t="s">
        <v>22</v>
      </c>
      <c r="D32" s="25" t="s">
        <v>70</v>
      </c>
      <c r="E32" s="25" t="s">
        <v>89</v>
      </c>
      <c r="F32" s="19"/>
      <c r="G32" s="5"/>
      <c r="H32" s="25" t="s">
        <v>29</v>
      </c>
      <c r="I32" s="55">
        <v>12</v>
      </c>
      <c r="J32" s="25"/>
      <c r="K32" s="43"/>
      <c r="L32" s="65"/>
      <c r="M32" s="55"/>
      <c r="N32" s="19"/>
      <c r="O32" s="19"/>
      <c r="P32" s="19"/>
      <c r="Q32" s="19"/>
      <c r="R32" s="19"/>
      <c r="S32" s="19"/>
      <c r="T32" s="19"/>
      <c r="U32" s="15" t="s">
        <v>818</v>
      </c>
      <c r="V32" s="1" t="s">
        <v>72</v>
      </c>
      <c r="W32" s="132"/>
    </row>
    <row r="33" spans="1:23" s="15" customFormat="1" ht="12.75">
      <c r="A33" s="15">
        <v>59</v>
      </c>
      <c r="B33" s="16" t="s">
        <v>21</v>
      </c>
      <c r="C33" s="17" t="s">
        <v>22</v>
      </c>
      <c r="D33" s="25" t="s">
        <v>70</v>
      </c>
      <c r="E33" s="25" t="s">
        <v>90</v>
      </c>
      <c r="F33" s="19"/>
      <c r="G33" s="5"/>
      <c r="H33" s="25" t="s">
        <v>29</v>
      </c>
      <c r="I33" s="55">
        <v>12</v>
      </c>
      <c r="J33" s="25"/>
      <c r="K33" s="43"/>
      <c r="L33" s="65"/>
      <c r="M33" s="55"/>
      <c r="N33" s="19"/>
      <c r="O33" s="19"/>
      <c r="P33" s="19"/>
      <c r="Q33" s="19"/>
      <c r="R33" s="19"/>
      <c r="S33" s="19"/>
      <c r="T33" s="19"/>
      <c r="U33" s="15" t="s">
        <v>818</v>
      </c>
      <c r="V33" s="1" t="s">
        <v>72</v>
      </c>
      <c r="W33" s="132"/>
    </row>
    <row r="34" spans="1:23" s="15" customFormat="1" ht="12.75">
      <c r="A34" s="15">
        <v>61</v>
      </c>
      <c r="B34" s="16" t="s">
        <v>21</v>
      </c>
      <c r="C34" s="17" t="s">
        <v>22</v>
      </c>
      <c r="D34" s="25" t="s">
        <v>70</v>
      </c>
      <c r="E34" s="25" t="s">
        <v>91</v>
      </c>
      <c r="F34" s="19"/>
      <c r="G34" s="5"/>
      <c r="H34" s="25" t="s">
        <v>29</v>
      </c>
      <c r="I34" s="55">
        <v>10</v>
      </c>
      <c r="J34" s="25"/>
      <c r="K34" s="43"/>
      <c r="L34" s="65"/>
      <c r="M34" s="55"/>
      <c r="N34" s="19"/>
      <c r="O34" s="19"/>
      <c r="P34" s="19"/>
      <c r="Q34" s="19"/>
      <c r="R34" s="19"/>
      <c r="S34" s="19"/>
      <c r="T34" s="19"/>
      <c r="U34" s="15" t="s">
        <v>818</v>
      </c>
      <c r="V34" s="1" t="s">
        <v>72</v>
      </c>
      <c r="W34" s="132"/>
    </row>
    <row r="35" spans="1:23" s="15" customFormat="1" ht="12.75">
      <c r="A35" s="15">
        <v>63</v>
      </c>
      <c r="B35" s="16" t="s">
        <v>21</v>
      </c>
      <c r="C35" s="17" t="s">
        <v>22</v>
      </c>
      <c r="D35" s="25" t="s">
        <v>70</v>
      </c>
      <c r="E35" s="25" t="s">
        <v>92</v>
      </c>
      <c r="F35" s="19"/>
      <c r="G35" s="5"/>
      <c r="H35" s="25" t="s">
        <v>29</v>
      </c>
      <c r="I35" s="55">
        <v>0</v>
      </c>
      <c r="J35" s="25"/>
      <c r="K35" s="43"/>
      <c r="L35" s="65"/>
      <c r="M35" s="55"/>
      <c r="N35" s="19"/>
      <c r="O35" s="19"/>
      <c r="P35" s="19"/>
      <c r="Q35" s="19"/>
      <c r="R35" s="19"/>
      <c r="S35" s="19"/>
      <c r="T35" s="19"/>
      <c r="U35" s="15" t="s">
        <v>818</v>
      </c>
      <c r="V35" s="1" t="s">
        <v>72</v>
      </c>
      <c r="W35" s="132"/>
    </row>
    <row r="36" spans="1:23" s="15" customFormat="1" ht="12.75">
      <c r="A36" s="15">
        <v>65</v>
      </c>
      <c r="B36" s="16" t="s">
        <v>21</v>
      </c>
      <c r="C36" s="17" t="s">
        <v>22</v>
      </c>
      <c r="D36" s="18" t="s">
        <v>93</v>
      </c>
      <c r="E36" s="25" t="s">
        <v>94</v>
      </c>
      <c r="F36" s="19"/>
      <c r="G36" s="5" t="s">
        <v>95</v>
      </c>
      <c r="H36" s="25" t="s">
        <v>29</v>
      </c>
      <c r="I36" s="55">
        <v>175</v>
      </c>
      <c r="J36" s="25" t="s">
        <v>76</v>
      </c>
      <c r="K36" s="43"/>
      <c r="L36" s="65"/>
      <c r="M36" s="55"/>
      <c r="N36" s="19"/>
      <c r="O36" s="19"/>
      <c r="P36" s="19"/>
      <c r="Q36" s="19"/>
      <c r="R36" s="19"/>
      <c r="S36" s="19"/>
      <c r="T36" s="19"/>
      <c r="U36" s="15" t="s">
        <v>818</v>
      </c>
      <c r="V36" s="1" t="s">
        <v>72</v>
      </c>
      <c r="W36" s="132"/>
    </row>
    <row r="37" spans="1:23" s="15" customFormat="1" ht="12.75">
      <c r="A37" s="15">
        <v>67</v>
      </c>
      <c r="B37" s="16" t="s">
        <v>21</v>
      </c>
      <c r="C37" s="17" t="s">
        <v>22</v>
      </c>
      <c r="D37" s="18" t="s">
        <v>93</v>
      </c>
      <c r="E37" s="25" t="s">
        <v>96</v>
      </c>
      <c r="F37" s="19"/>
      <c r="G37" s="5"/>
      <c r="H37" s="25" t="s">
        <v>29</v>
      </c>
      <c r="I37" s="55">
        <v>1</v>
      </c>
      <c r="J37" s="25"/>
      <c r="K37" s="43"/>
      <c r="L37" s="65"/>
      <c r="M37" s="55"/>
      <c r="N37" s="19"/>
      <c r="O37" s="19"/>
      <c r="P37" s="19"/>
      <c r="Q37" s="19"/>
      <c r="R37" s="19"/>
      <c r="S37" s="19"/>
      <c r="T37" s="19"/>
      <c r="U37" s="15" t="s">
        <v>818</v>
      </c>
      <c r="V37" s="1" t="s">
        <v>72</v>
      </c>
      <c r="W37" s="132"/>
    </row>
    <row r="38" spans="1:23" s="15" customFormat="1" ht="12.75">
      <c r="A38" s="15">
        <v>69</v>
      </c>
      <c r="B38" s="16" t="s">
        <v>21</v>
      </c>
      <c r="C38" s="17" t="s">
        <v>22</v>
      </c>
      <c r="D38" s="18" t="s">
        <v>93</v>
      </c>
      <c r="E38" s="25" t="s">
        <v>97</v>
      </c>
      <c r="F38" s="19"/>
      <c r="G38" s="5"/>
      <c r="H38" s="25" t="s">
        <v>29</v>
      </c>
      <c r="I38" s="55">
        <v>4</v>
      </c>
      <c r="J38" s="25"/>
      <c r="K38" s="43"/>
      <c r="L38" s="65"/>
      <c r="M38" s="55"/>
      <c r="N38" s="19"/>
      <c r="O38" s="19"/>
      <c r="P38" s="19"/>
      <c r="Q38" s="19"/>
      <c r="R38" s="19"/>
      <c r="S38" s="19"/>
      <c r="T38" s="19"/>
      <c r="U38" s="15" t="s">
        <v>818</v>
      </c>
      <c r="V38" s="1" t="s">
        <v>72</v>
      </c>
      <c r="W38" s="132"/>
    </row>
    <row r="39" spans="1:23" s="15" customFormat="1" ht="12.75">
      <c r="A39" s="15">
        <v>71</v>
      </c>
      <c r="B39" s="16" t="s">
        <v>21</v>
      </c>
      <c r="C39" s="17" t="s">
        <v>22</v>
      </c>
      <c r="D39" s="18" t="s">
        <v>93</v>
      </c>
      <c r="E39" s="25" t="s">
        <v>98</v>
      </c>
      <c r="F39" s="19"/>
      <c r="G39" s="5"/>
      <c r="H39" s="25" t="s">
        <v>29</v>
      </c>
      <c r="I39" s="55">
        <v>3</v>
      </c>
      <c r="J39" s="25"/>
      <c r="K39" s="43"/>
      <c r="L39" s="65"/>
      <c r="M39" s="55"/>
      <c r="N39" s="19"/>
      <c r="O39" s="19"/>
      <c r="P39" s="19"/>
      <c r="Q39" s="19"/>
      <c r="R39" s="19"/>
      <c r="S39" s="19"/>
      <c r="T39" s="19"/>
      <c r="U39" s="15" t="s">
        <v>818</v>
      </c>
      <c r="V39" s="1" t="s">
        <v>72</v>
      </c>
      <c r="W39" s="132"/>
    </row>
    <row r="40" spans="1:23" s="15" customFormat="1" ht="12.75">
      <c r="A40" s="15">
        <v>73</v>
      </c>
      <c r="B40" s="16" t="s">
        <v>21</v>
      </c>
      <c r="C40" s="17" t="s">
        <v>22</v>
      </c>
      <c r="D40" s="18" t="s">
        <v>93</v>
      </c>
      <c r="E40" s="25" t="s">
        <v>99</v>
      </c>
      <c r="F40" s="19"/>
      <c r="G40" s="5"/>
      <c r="H40" s="25" t="s">
        <v>29</v>
      </c>
      <c r="I40" s="55">
        <v>3</v>
      </c>
      <c r="J40" s="25"/>
      <c r="K40" s="43"/>
      <c r="L40" s="65"/>
      <c r="M40" s="55"/>
      <c r="N40" s="19"/>
      <c r="O40" s="19"/>
      <c r="P40" s="19"/>
      <c r="Q40" s="19"/>
      <c r="R40" s="19"/>
      <c r="S40" s="19"/>
      <c r="T40" s="19"/>
      <c r="U40" s="15" t="s">
        <v>818</v>
      </c>
      <c r="V40" s="1" t="s">
        <v>72</v>
      </c>
      <c r="W40" s="132"/>
    </row>
    <row r="41" spans="1:23" s="15" customFormat="1" ht="12.75">
      <c r="A41" s="15">
        <v>75</v>
      </c>
      <c r="B41" s="16" t="s">
        <v>21</v>
      </c>
      <c r="C41" s="17" t="s">
        <v>22</v>
      </c>
      <c r="D41" s="18" t="s">
        <v>93</v>
      </c>
      <c r="E41" s="25" t="s">
        <v>100</v>
      </c>
      <c r="F41" s="19"/>
      <c r="G41" s="5"/>
      <c r="H41" s="25" t="s">
        <v>29</v>
      </c>
      <c r="I41" s="55">
        <v>5</v>
      </c>
      <c r="J41" s="25"/>
      <c r="K41" s="43"/>
      <c r="L41" s="65"/>
      <c r="M41" s="55"/>
      <c r="N41" s="19"/>
      <c r="O41" s="19"/>
      <c r="P41" s="19"/>
      <c r="Q41" s="19"/>
      <c r="R41" s="19"/>
      <c r="S41" s="19"/>
      <c r="T41" s="19"/>
      <c r="U41" s="15" t="s">
        <v>818</v>
      </c>
      <c r="V41" s="1" t="s">
        <v>72</v>
      </c>
      <c r="W41" s="132"/>
    </row>
    <row r="42" spans="1:23" s="15" customFormat="1" ht="12.75">
      <c r="A42" s="15">
        <v>77</v>
      </c>
      <c r="B42" s="16" t="s">
        <v>21</v>
      </c>
      <c r="C42" s="17" t="s">
        <v>22</v>
      </c>
      <c r="D42" s="18" t="s">
        <v>93</v>
      </c>
      <c r="E42" s="25" t="s">
        <v>101</v>
      </c>
      <c r="F42" s="19"/>
      <c r="G42" s="5"/>
      <c r="H42" s="25" t="s">
        <v>29</v>
      </c>
      <c r="I42" s="55">
        <v>8</v>
      </c>
      <c r="J42" s="25"/>
      <c r="K42" s="43"/>
      <c r="L42" s="65"/>
      <c r="M42" s="55"/>
      <c r="N42" s="19"/>
      <c r="O42" s="19"/>
      <c r="P42" s="19"/>
      <c r="Q42" s="19"/>
      <c r="R42" s="19"/>
      <c r="S42" s="19"/>
      <c r="T42" s="19"/>
      <c r="U42" s="15" t="s">
        <v>818</v>
      </c>
      <c r="V42" s="1" t="s">
        <v>72</v>
      </c>
      <c r="W42" s="132"/>
    </row>
    <row r="43" spans="1:23" s="15" customFormat="1" ht="12.75">
      <c r="A43" s="15">
        <v>79</v>
      </c>
      <c r="B43" s="16" t="s">
        <v>21</v>
      </c>
      <c r="C43" s="17" t="s">
        <v>22</v>
      </c>
      <c r="D43" s="18" t="s">
        <v>93</v>
      </c>
      <c r="E43" s="25" t="s">
        <v>102</v>
      </c>
      <c r="F43" s="19"/>
      <c r="G43" s="5"/>
      <c r="H43" s="25" t="s">
        <v>29</v>
      </c>
      <c r="I43" s="55">
        <v>67</v>
      </c>
      <c r="J43" s="25" t="s">
        <v>76</v>
      </c>
      <c r="K43" s="43"/>
      <c r="L43" s="65"/>
      <c r="M43" s="55"/>
      <c r="N43" s="19"/>
      <c r="O43" s="19"/>
      <c r="P43" s="19"/>
      <c r="Q43" s="19"/>
      <c r="R43" s="19"/>
      <c r="S43" s="19"/>
      <c r="T43" s="19"/>
      <c r="U43" s="15" t="s">
        <v>818</v>
      </c>
      <c r="V43" s="1" t="s">
        <v>72</v>
      </c>
      <c r="W43" s="132"/>
    </row>
    <row r="44" spans="1:23" s="15" customFormat="1" ht="12.75">
      <c r="A44" s="15">
        <v>81</v>
      </c>
      <c r="B44" s="16" t="s">
        <v>21</v>
      </c>
      <c r="C44" s="17" t="s">
        <v>22</v>
      </c>
      <c r="D44" s="18" t="s">
        <v>93</v>
      </c>
      <c r="E44" s="25" t="s">
        <v>103</v>
      </c>
      <c r="F44" s="19"/>
      <c r="G44" s="5"/>
      <c r="H44" s="25" t="s">
        <v>29</v>
      </c>
      <c r="I44" s="55">
        <v>0</v>
      </c>
      <c r="J44" s="25" t="s">
        <v>76</v>
      </c>
      <c r="K44" s="43"/>
      <c r="L44" s="65"/>
      <c r="M44" s="55"/>
      <c r="N44" s="19"/>
      <c r="O44" s="19"/>
      <c r="P44" s="19"/>
      <c r="Q44" s="19"/>
      <c r="R44" s="19"/>
      <c r="S44" s="19"/>
      <c r="T44" s="19"/>
      <c r="U44" s="15" t="s">
        <v>818</v>
      </c>
      <c r="V44" s="1" t="s">
        <v>72</v>
      </c>
      <c r="W44" s="132"/>
    </row>
    <row r="45" spans="1:23" s="15" customFormat="1" ht="12.75">
      <c r="A45" s="15">
        <v>83</v>
      </c>
      <c r="B45" s="16" t="s">
        <v>21</v>
      </c>
      <c r="C45" s="17" t="s">
        <v>22</v>
      </c>
      <c r="D45" s="18" t="s">
        <v>93</v>
      </c>
      <c r="E45" s="25" t="s">
        <v>104</v>
      </c>
      <c r="F45" s="19"/>
      <c r="G45" s="5"/>
      <c r="H45" s="25" t="s">
        <v>29</v>
      </c>
      <c r="I45" s="55">
        <v>20</v>
      </c>
      <c r="J45" s="25" t="s">
        <v>76</v>
      </c>
      <c r="K45" s="43"/>
      <c r="L45" s="65"/>
      <c r="M45" s="55"/>
      <c r="N45" s="19"/>
      <c r="O45" s="19"/>
      <c r="P45" s="19"/>
      <c r="Q45" s="19"/>
      <c r="R45" s="19"/>
      <c r="S45" s="19"/>
      <c r="T45" s="19"/>
      <c r="U45" s="15" t="s">
        <v>818</v>
      </c>
      <c r="V45" s="1" t="s">
        <v>72</v>
      </c>
      <c r="W45" s="132"/>
    </row>
    <row r="46" spans="1:23" s="15" customFormat="1" ht="12.75">
      <c r="A46" s="15">
        <v>85</v>
      </c>
      <c r="B46" s="16" t="s">
        <v>21</v>
      </c>
      <c r="C46" s="17" t="s">
        <v>22</v>
      </c>
      <c r="D46" s="18" t="s">
        <v>93</v>
      </c>
      <c r="E46" s="25" t="s">
        <v>105</v>
      </c>
      <c r="F46" s="19"/>
      <c r="G46" s="5"/>
      <c r="H46" s="25" t="s">
        <v>29</v>
      </c>
      <c r="I46" s="55">
        <v>0</v>
      </c>
      <c r="J46" s="25"/>
      <c r="K46" s="43"/>
      <c r="L46" s="65"/>
      <c r="M46" s="55"/>
      <c r="N46" s="19"/>
      <c r="O46" s="19"/>
      <c r="P46" s="19"/>
      <c r="Q46" s="19"/>
      <c r="R46" s="19"/>
      <c r="S46" s="19"/>
      <c r="T46" s="19"/>
      <c r="U46" s="15" t="s">
        <v>818</v>
      </c>
      <c r="V46" s="1" t="s">
        <v>72</v>
      </c>
      <c r="W46" s="132"/>
    </row>
    <row r="47" spans="1:23" s="15" customFormat="1" ht="12.75">
      <c r="A47" s="15">
        <v>87</v>
      </c>
      <c r="B47" s="16" t="s">
        <v>21</v>
      </c>
      <c r="C47" s="17" t="s">
        <v>22</v>
      </c>
      <c r="D47" s="18" t="s">
        <v>93</v>
      </c>
      <c r="E47" s="25" t="s">
        <v>106</v>
      </c>
      <c r="F47" s="19"/>
      <c r="G47" s="5"/>
      <c r="H47" s="25" t="s">
        <v>29</v>
      </c>
      <c r="I47" s="55">
        <v>7</v>
      </c>
      <c r="J47" s="25"/>
      <c r="K47" s="43"/>
      <c r="L47" s="65"/>
      <c r="M47" s="55"/>
      <c r="N47" s="19"/>
      <c r="O47" s="19"/>
      <c r="P47" s="19"/>
      <c r="Q47" s="19"/>
      <c r="R47" s="19"/>
      <c r="S47" s="19"/>
      <c r="T47" s="19"/>
      <c r="U47" s="15" t="s">
        <v>818</v>
      </c>
      <c r="V47" s="1" t="s">
        <v>72</v>
      </c>
      <c r="W47" s="132"/>
    </row>
    <row r="48" spans="1:23" s="15" customFormat="1" ht="12.75">
      <c r="A48" s="15">
        <v>89</v>
      </c>
      <c r="B48" s="16" t="s">
        <v>21</v>
      </c>
      <c r="C48" s="17" t="s">
        <v>22</v>
      </c>
      <c r="D48" s="18" t="s">
        <v>93</v>
      </c>
      <c r="E48" s="25" t="s">
        <v>107</v>
      </c>
      <c r="F48" s="19"/>
      <c r="G48" s="5"/>
      <c r="H48" s="25" t="s">
        <v>29</v>
      </c>
      <c r="I48" s="55">
        <v>2</v>
      </c>
      <c r="J48" s="25"/>
      <c r="K48" s="43"/>
      <c r="L48" s="65"/>
      <c r="M48" s="55"/>
      <c r="N48" s="19"/>
      <c r="O48" s="19"/>
      <c r="P48" s="19"/>
      <c r="Q48" s="19"/>
      <c r="R48" s="19"/>
      <c r="S48" s="19"/>
      <c r="T48" s="19"/>
      <c r="U48" s="15" t="s">
        <v>818</v>
      </c>
      <c r="V48" s="1" t="s">
        <v>72</v>
      </c>
      <c r="W48" s="132"/>
    </row>
    <row r="49" spans="1:23" s="15" customFormat="1" ht="12.75">
      <c r="A49" s="15">
        <v>91</v>
      </c>
      <c r="B49" s="16" t="s">
        <v>21</v>
      </c>
      <c r="C49" s="17" t="s">
        <v>22</v>
      </c>
      <c r="D49" s="18" t="s">
        <v>93</v>
      </c>
      <c r="E49" s="25" t="s">
        <v>108</v>
      </c>
      <c r="F49" s="19"/>
      <c r="G49" s="5"/>
      <c r="H49" s="25" t="s">
        <v>29</v>
      </c>
      <c r="I49" s="55">
        <v>0</v>
      </c>
      <c r="J49" s="25" t="s">
        <v>76</v>
      </c>
      <c r="K49" s="43"/>
      <c r="L49" s="65"/>
      <c r="M49" s="55"/>
      <c r="N49" s="19"/>
      <c r="O49" s="19"/>
      <c r="P49" s="19"/>
      <c r="Q49" s="19"/>
      <c r="R49" s="19"/>
      <c r="S49" s="19"/>
      <c r="T49" s="19"/>
      <c r="U49" s="15" t="s">
        <v>818</v>
      </c>
      <c r="V49" s="1" t="s">
        <v>72</v>
      </c>
      <c r="W49" s="132"/>
    </row>
    <row r="50" spans="1:23" s="15" customFormat="1" ht="12.75">
      <c r="A50" s="15">
        <v>93</v>
      </c>
      <c r="B50" s="16" t="s">
        <v>21</v>
      </c>
      <c r="C50" s="17" t="s">
        <v>22</v>
      </c>
      <c r="D50" s="18" t="s">
        <v>93</v>
      </c>
      <c r="E50" s="25" t="s">
        <v>109</v>
      </c>
      <c r="F50" s="19"/>
      <c r="G50" s="5"/>
      <c r="H50" s="25" t="s">
        <v>29</v>
      </c>
      <c r="I50" s="55">
        <v>11</v>
      </c>
      <c r="J50" s="25"/>
      <c r="K50" s="43"/>
      <c r="L50" s="65"/>
      <c r="M50" s="55"/>
      <c r="N50" s="19"/>
      <c r="O50" s="19"/>
      <c r="P50" s="19"/>
      <c r="Q50" s="19"/>
      <c r="R50" s="19"/>
      <c r="S50" s="19"/>
      <c r="T50" s="19"/>
      <c r="U50" s="15" t="s">
        <v>818</v>
      </c>
      <c r="V50" s="1" t="s">
        <v>72</v>
      </c>
      <c r="W50" s="132"/>
    </row>
    <row r="51" spans="1:23" s="15" customFormat="1" ht="12.75">
      <c r="A51" s="15">
        <v>95</v>
      </c>
      <c r="B51" s="16" t="s">
        <v>21</v>
      </c>
      <c r="C51" s="17" t="s">
        <v>22</v>
      </c>
      <c r="D51" s="18" t="s">
        <v>93</v>
      </c>
      <c r="E51" s="25" t="s">
        <v>110</v>
      </c>
      <c r="F51" s="19"/>
      <c r="G51" s="5"/>
      <c r="H51" s="25" t="s">
        <v>29</v>
      </c>
      <c r="I51" s="55">
        <v>2</v>
      </c>
      <c r="J51" s="25"/>
      <c r="K51" s="43"/>
      <c r="L51" s="65"/>
      <c r="M51" s="55"/>
      <c r="N51" s="19"/>
      <c r="O51" s="19"/>
      <c r="P51" s="19"/>
      <c r="Q51" s="19"/>
      <c r="R51" s="19"/>
      <c r="S51" s="19"/>
      <c r="T51" s="19"/>
      <c r="U51" s="15" t="s">
        <v>818</v>
      </c>
      <c r="V51" s="1" t="s">
        <v>72</v>
      </c>
      <c r="W51" s="132"/>
    </row>
    <row r="52" spans="1:23" s="15" customFormat="1" ht="12.75">
      <c r="A52" s="15">
        <v>97</v>
      </c>
      <c r="B52" s="16" t="s">
        <v>21</v>
      </c>
      <c r="C52" s="17" t="s">
        <v>22</v>
      </c>
      <c r="D52" s="18" t="s">
        <v>93</v>
      </c>
      <c r="E52" s="25" t="s">
        <v>111</v>
      </c>
      <c r="F52" s="19"/>
      <c r="G52" s="5"/>
      <c r="H52" s="25" t="s">
        <v>29</v>
      </c>
      <c r="I52" s="55">
        <v>14</v>
      </c>
      <c r="J52" s="25" t="s">
        <v>76</v>
      </c>
      <c r="K52" s="43"/>
      <c r="L52" s="65"/>
      <c r="M52" s="55"/>
      <c r="N52" s="19"/>
      <c r="O52" s="19"/>
      <c r="P52" s="19"/>
      <c r="Q52" s="19"/>
      <c r="R52" s="19"/>
      <c r="S52" s="19"/>
      <c r="T52" s="19"/>
      <c r="U52" s="15" t="s">
        <v>818</v>
      </c>
      <c r="V52" s="1" t="s">
        <v>72</v>
      </c>
      <c r="W52" s="132"/>
    </row>
    <row r="53" spans="1:24" s="15" customFormat="1" ht="12.75">
      <c r="A53" s="15">
        <v>99</v>
      </c>
      <c r="B53" s="16" t="s">
        <v>21</v>
      </c>
      <c r="C53" s="17" t="s">
        <v>22</v>
      </c>
      <c r="D53" s="8" t="s">
        <v>112</v>
      </c>
      <c r="E53" s="28" t="s">
        <v>113</v>
      </c>
      <c r="F53" s="2" t="s">
        <v>114</v>
      </c>
      <c r="G53" s="5" t="s">
        <v>115</v>
      </c>
      <c r="H53" s="25" t="s">
        <v>12</v>
      </c>
      <c r="I53" s="19"/>
      <c r="J53" s="55"/>
      <c r="K53" s="62"/>
      <c r="L53" s="55"/>
      <c r="M53" s="253"/>
      <c r="N53" s="29" t="s">
        <v>116</v>
      </c>
      <c r="O53" s="217" t="s">
        <v>117</v>
      </c>
      <c r="Q53" s="19"/>
      <c r="R53" s="19"/>
      <c r="S53" s="19"/>
      <c r="T53" s="19"/>
      <c r="U53" s="15" t="s">
        <v>348</v>
      </c>
      <c r="V53" s="184" t="s">
        <v>143</v>
      </c>
      <c r="W53" s="65"/>
      <c r="X53" s="19"/>
    </row>
    <row r="54" spans="1:24" s="15" customFormat="1" ht="12.75">
      <c r="A54" s="15">
        <v>101</v>
      </c>
      <c r="B54" s="16" t="s">
        <v>21</v>
      </c>
      <c r="C54" s="17" t="s">
        <v>22</v>
      </c>
      <c r="D54" s="8" t="s">
        <v>112</v>
      </c>
      <c r="E54" s="71" t="s">
        <v>118</v>
      </c>
      <c r="G54" s="5" t="s">
        <v>119</v>
      </c>
      <c r="H54" s="25" t="s">
        <v>29</v>
      </c>
      <c r="I54" s="55">
        <v>5</v>
      </c>
      <c r="J54" s="62">
        <v>3</v>
      </c>
      <c r="K54" s="55">
        <v>60</v>
      </c>
      <c r="L54" s="55">
        <v>3</v>
      </c>
      <c r="M54" s="55">
        <v>60</v>
      </c>
      <c r="N54" s="29" t="s">
        <v>116</v>
      </c>
      <c r="O54" s="217" t="s">
        <v>117</v>
      </c>
      <c r="P54" s="2"/>
      <c r="Q54" s="19"/>
      <c r="R54" s="19"/>
      <c r="S54" s="19"/>
      <c r="T54" s="19"/>
      <c r="U54" s="15" t="s">
        <v>348</v>
      </c>
      <c r="V54" s="184" t="s">
        <v>143</v>
      </c>
      <c r="W54" s="65"/>
      <c r="X54" s="19"/>
    </row>
    <row r="55" spans="1:24" s="15" customFormat="1" ht="12.75">
      <c r="A55" s="15">
        <v>103</v>
      </c>
      <c r="B55" s="16" t="s">
        <v>21</v>
      </c>
      <c r="C55" s="17" t="s">
        <v>22</v>
      </c>
      <c r="D55" s="8" t="s">
        <v>112</v>
      </c>
      <c r="E55" s="25" t="s">
        <v>120</v>
      </c>
      <c r="G55" s="5"/>
      <c r="H55" s="25" t="s">
        <v>29</v>
      </c>
      <c r="I55" s="55">
        <v>10</v>
      </c>
      <c r="J55" s="62">
        <v>2</v>
      </c>
      <c r="K55" s="55">
        <v>20</v>
      </c>
      <c r="L55" s="55">
        <v>7</v>
      </c>
      <c r="M55" s="55">
        <v>70</v>
      </c>
      <c r="N55" s="29" t="s">
        <v>116</v>
      </c>
      <c r="O55" s="217" t="s">
        <v>117</v>
      </c>
      <c r="P55" s="2"/>
      <c r="Q55" s="19"/>
      <c r="R55" s="19"/>
      <c r="S55" s="19"/>
      <c r="T55" s="19"/>
      <c r="U55" s="15" t="s">
        <v>348</v>
      </c>
      <c r="V55" s="184" t="s">
        <v>143</v>
      </c>
      <c r="W55" s="65"/>
      <c r="X55" s="19"/>
    </row>
    <row r="56" spans="1:24" s="15" customFormat="1" ht="12.75">
      <c r="A56" s="15">
        <v>105</v>
      </c>
      <c r="B56" s="16" t="s">
        <v>21</v>
      </c>
      <c r="C56" s="17" t="s">
        <v>22</v>
      </c>
      <c r="D56" s="8" t="s">
        <v>112</v>
      </c>
      <c r="E56" s="25" t="s">
        <v>121</v>
      </c>
      <c r="G56" s="5"/>
      <c r="H56" s="25" t="s">
        <v>29</v>
      </c>
      <c r="I56" s="55">
        <v>0</v>
      </c>
      <c r="J56" s="55"/>
      <c r="K56" s="55"/>
      <c r="L56" s="55"/>
      <c r="M56" s="55"/>
      <c r="N56" s="29" t="s">
        <v>116</v>
      </c>
      <c r="O56" s="217" t="s">
        <v>117</v>
      </c>
      <c r="P56" s="2"/>
      <c r="Q56" s="19"/>
      <c r="R56" s="19"/>
      <c r="S56" s="19"/>
      <c r="T56" s="19"/>
      <c r="U56" s="15" t="s">
        <v>348</v>
      </c>
      <c r="V56" s="184" t="s">
        <v>143</v>
      </c>
      <c r="W56" s="65"/>
      <c r="X56" s="19"/>
    </row>
    <row r="57" spans="1:24" s="15" customFormat="1" ht="12.75">
      <c r="A57" s="15">
        <v>107</v>
      </c>
      <c r="B57" s="16" t="s">
        <v>21</v>
      </c>
      <c r="C57" s="17" t="s">
        <v>22</v>
      </c>
      <c r="D57" s="8" t="s">
        <v>112</v>
      </c>
      <c r="E57" s="71" t="s">
        <v>122</v>
      </c>
      <c r="G57" s="5" t="s">
        <v>123</v>
      </c>
      <c r="H57" s="25" t="s">
        <v>29</v>
      </c>
      <c r="I57" s="55">
        <v>47</v>
      </c>
      <c r="J57" s="62">
        <v>34.78</v>
      </c>
      <c r="K57" s="55">
        <v>74</v>
      </c>
      <c r="L57" s="55">
        <v>36</v>
      </c>
      <c r="M57" s="62">
        <v>76.59574468085107</v>
      </c>
      <c r="N57" s="29" t="s">
        <v>116</v>
      </c>
      <c r="O57" s="217" t="s">
        <v>117</v>
      </c>
      <c r="P57" s="2"/>
      <c r="Q57" s="19"/>
      <c r="R57" s="19"/>
      <c r="S57" s="19"/>
      <c r="T57" s="19"/>
      <c r="U57" s="15" t="s">
        <v>348</v>
      </c>
      <c r="V57" s="184" t="s">
        <v>143</v>
      </c>
      <c r="W57" s="65"/>
      <c r="X57" s="19"/>
    </row>
    <row r="58" spans="1:24" s="15" customFormat="1" ht="12.75">
      <c r="A58" s="15">
        <v>109</v>
      </c>
      <c r="B58" s="16" t="s">
        <v>21</v>
      </c>
      <c r="C58" s="17" t="s">
        <v>22</v>
      </c>
      <c r="D58" s="8" t="s">
        <v>112</v>
      </c>
      <c r="E58" s="25" t="s">
        <v>124</v>
      </c>
      <c r="G58" s="5" t="s">
        <v>125</v>
      </c>
      <c r="H58" s="25" t="s">
        <v>29</v>
      </c>
      <c r="I58" s="55">
        <v>3</v>
      </c>
      <c r="J58" s="62">
        <v>3</v>
      </c>
      <c r="K58" s="55">
        <v>100</v>
      </c>
      <c r="L58" s="55">
        <v>3</v>
      </c>
      <c r="M58" s="55">
        <v>100</v>
      </c>
      <c r="N58" s="29" t="s">
        <v>116</v>
      </c>
      <c r="O58" s="217" t="s">
        <v>117</v>
      </c>
      <c r="P58" s="2"/>
      <c r="Q58" s="19"/>
      <c r="R58" s="19"/>
      <c r="S58" s="19"/>
      <c r="T58" s="19"/>
      <c r="U58" s="15" t="s">
        <v>348</v>
      </c>
      <c r="V58" s="184" t="s">
        <v>143</v>
      </c>
      <c r="W58" s="65"/>
      <c r="X58" s="19"/>
    </row>
    <row r="59" spans="1:24" s="15" customFormat="1" ht="12.75">
      <c r="A59" s="15">
        <v>111</v>
      </c>
      <c r="B59" s="16" t="s">
        <v>21</v>
      </c>
      <c r="C59" s="17" t="s">
        <v>22</v>
      </c>
      <c r="D59" s="8" t="s">
        <v>112</v>
      </c>
      <c r="E59" s="25" t="s">
        <v>126</v>
      </c>
      <c r="G59" s="5" t="s">
        <v>127</v>
      </c>
      <c r="H59" s="25" t="s">
        <v>29</v>
      </c>
      <c r="I59" s="55">
        <v>4</v>
      </c>
      <c r="J59" s="62">
        <v>4</v>
      </c>
      <c r="K59" s="55">
        <v>100</v>
      </c>
      <c r="L59" s="55">
        <v>4</v>
      </c>
      <c r="M59" s="55">
        <v>100</v>
      </c>
      <c r="N59" s="29" t="s">
        <v>116</v>
      </c>
      <c r="O59" s="217" t="s">
        <v>117</v>
      </c>
      <c r="P59" s="2"/>
      <c r="Q59" s="19"/>
      <c r="R59" s="19"/>
      <c r="S59" s="19"/>
      <c r="T59" s="19"/>
      <c r="U59" s="15" t="s">
        <v>348</v>
      </c>
      <c r="V59" s="184" t="s">
        <v>143</v>
      </c>
      <c r="W59" s="65"/>
      <c r="X59" s="19"/>
    </row>
    <row r="60" spans="1:24" s="15" customFormat="1" ht="12.75">
      <c r="A60" s="15">
        <v>113</v>
      </c>
      <c r="B60" s="16" t="s">
        <v>21</v>
      </c>
      <c r="C60" s="17" t="s">
        <v>22</v>
      </c>
      <c r="D60" s="8" t="s">
        <v>112</v>
      </c>
      <c r="E60" s="71" t="s">
        <v>128</v>
      </c>
      <c r="G60" s="5" t="s">
        <v>129</v>
      </c>
      <c r="H60" s="25" t="s">
        <v>29</v>
      </c>
      <c r="I60" s="55">
        <v>18</v>
      </c>
      <c r="J60" s="62">
        <v>7.02</v>
      </c>
      <c r="K60" s="55">
        <v>39</v>
      </c>
      <c r="L60" s="55">
        <v>12</v>
      </c>
      <c r="M60" s="62">
        <v>66.66666666666666</v>
      </c>
      <c r="N60" s="29" t="s">
        <v>116</v>
      </c>
      <c r="O60" s="217" t="s">
        <v>117</v>
      </c>
      <c r="P60" s="2"/>
      <c r="Q60" s="19"/>
      <c r="R60" s="19"/>
      <c r="S60" s="19"/>
      <c r="T60" s="19"/>
      <c r="U60" s="15" t="s">
        <v>348</v>
      </c>
      <c r="V60" s="184" t="s">
        <v>143</v>
      </c>
      <c r="W60" s="65"/>
      <c r="X60" s="19"/>
    </row>
    <row r="61" spans="1:24" s="15" customFormat="1" ht="12.75">
      <c r="A61" s="15">
        <v>115</v>
      </c>
      <c r="B61" s="16" t="s">
        <v>21</v>
      </c>
      <c r="C61" s="17" t="s">
        <v>22</v>
      </c>
      <c r="D61" s="8" t="s">
        <v>112</v>
      </c>
      <c r="E61" s="71" t="s">
        <v>130</v>
      </c>
      <c r="G61" s="5" t="s">
        <v>131</v>
      </c>
      <c r="H61" s="25" t="s">
        <v>29</v>
      </c>
      <c r="I61" s="55">
        <v>7</v>
      </c>
      <c r="J61" s="62">
        <v>3.01</v>
      </c>
      <c r="K61" s="55">
        <v>43</v>
      </c>
      <c r="L61" s="55">
        <v>3</v>
      </c>
      <c r="M61" s="62">
        <v>42.857142857142854</v>
      </c>
      <c r="N61" s="29" t="s">
        <v>116</v>
      </c>
      <c r="O61" s="217" t="s">
        <v>117</v>
      </c>
      <c r="P61" s="2"/>
      <c r="Q61" s="19"/>
      <c r="R61" s="19"/>
      <c r="S61" s="19"/>
      <c r="T61" s="19"/>
      <c r="U61" s="15" t="s">
        <v>348</v>
      </c>
      <c r="V61" s="184" t="s">
        <v>143</v>
      </c>
      <c r="W61" s="65"/>
      <c r="X61" s="19"/>
    </row>
    <row r="62" spans="1:24" s="15" customFormat="1" ht="12.75">
      <c r="A62" s="15">
        <v>117</v>
      </c>
      <c r="B62" s="16" t="s">
        <v>21</v>
      </c>
      <c r="C62" s="17" t="s">
        <v>22</v>
      </c>
      <c r="D62" s="8" t="s">
        <v>112</v>
      </c>
      <c r="E62" s="25" t="s">
        <v>132</v>
      </c>
      <c r="G62" s="5" t="s">
        <v>133</v>
      </c>
      <c r="H62" s="25" t="s">
        <v>29</v>
      </c>
      <c r="I62" s="55">
        <v>6</v>
      </c>
      <c r="J62" s="62">
        <v>6</v>
      </c>
      <c r="K62" s="55">
        <v>100</v>
      </c>
      <c r="L62" s="55">
        <v>6</v>
      </c>
      <c r="M62" s="55">
        <v>100</v>
      </c>
      <c r="N62" s="29" t="s">
        <v>116</v>
      </c>
      <c r="O62" s="217" t="s">
        <v>117</v>
      </c>
      <c r="P62" s="2"/>
      <c r="Q62" s="19"/>
      <c r="R62" s="19"/>
      <c r="S62" s="19"/>
      <c r="T62" s="19"/>
      <c r="U62" s="15" t="s">
        <v>348</v>
      </c>
      <c r="V62" s="184" t="s">
        <v>143</v>
      </c>
      <c r="W62" s="65"/>
      <c r="X62" s="19"/>
    </row>
    <row r="63" spans="1:24" s="15" customFormat="1" ht="12.75">
      <c r="A63" s="15">
        <v>119</v>
      </c>
      <c r="B63" s="16" t="s">
        <v>21</v>
      </c>
      <c r="C63" s="17" t="s">
        <v>22</v>
      </c>
      <c r="D63" s="8" t="s">
        <v>112</v>
      </c>
      <c r="E63" s="25" t="s">
        <v>134</v>
      </c>
      <c r="F63" s="5" t="s">
        <v>135</v>
      </c>
      <c r="G63" s="5"/>
      <c r="H63" s="25" t="s">
        <v>136</v>
      </c>
      <c r="I63" s="55">
        <v>532</v>
      </c>
      <c r="J63" s="55">
        <v>19</v>
      </c>
      <c r="K63" s="62">
        <v>3.571428571428571</v>
      </c>
      <c r="L63" s="55">
        <v>14</v>
      </c>
      <c r="M63" s="62">
        <v>2.631578947368421</v>
      </c>
      <c r="N63" s="5" t="s">
        <v>39</v>
      </c>
      <c r="O63" s="5"/>
      <c r="P63" s="2"/>
      <c r="Q63" s="19"/>
      <c r="R63" s="19"/>
      <c r="S63" s="19"/>
      <c r="T63" s="19"/>
      <c r="U63" s="15" t="s">
        <v>818</v>
      </c>
      <c r="V63" s="5" t="s">
        <v>72</v>
      </c>
      <c r="W63" s="65"/>
      <c r="X63" s="19"/>
    </row>
    <row r="64" spans="1:24" s="15" customFormat="1" ht="12.75">
      <c r="A64" s="15">
        <v>121</v>
      </c>
      <c r="B64" s="16" t="s">
        <v>21</v>
      </c>
      <c r="C64" s="17" t="s">
        <v>22</v>
      </c>
      <c r="D64" s="8" t="s">
        <v>112</v>
      </c>
      <c r="E64" s="25" t="s">
        <v>137</v>
      </c>
      <c r="F64" s="2"/>
      <c r="G64" s="5" t="s">
        <v>138</v>
      </c>
      <c r="H64" s="25" t="s">
        <v>136</v>
      </c>
      <c r="I64" s="55">
        <v>829</v>
      </c>
      <c r="J64" s="55">
        <v>44</v>
      </c>
      <c r="K64" s="62">
        <v>5.307599517490953</v>
      </c>
      <c r="L64" s="55">
        <v>70</v>
      </c>
      <c r="M64" s="62">
        <v>8.443908323281061</v>
      </c>
      <c r="N64" s="5" t="s">
        <v>39</v>
      </c>
      <c r="O64" s="5"/>
      <c r="Q64" s="19"/>
      <c r="R64" s="19"/>
      <c r="S64" s="19"/>
      <c r="T64" s="19"/>
      <c r="U64" s="15" t="s">
        <v>818</v>
      </c>
      <c r="V64" s="5" t="s">
        <v>72</v>
      </c>
      <c r="W64" s="65"/>
      <c r="X64" s="19"/>
    </row>
    <row r="65" spans="1:24" s="15" customFormat="1" ht="12.75">
      <c r="A65" s="15">
        <v>123</v>
      </c>
      <c r="B65" s="16" t="s">
        <v>21</v>
      </c>
      <c r="C65" s="17" t="s">
        <v>22</v>
      </c>
      <c r="D65" s="8" t="s">
        <v>112</v>
      </c>
      <c r="E65" s="25" t="s">
        <v>139</v>
      </c>
      <c r="F65" s="5"/>
      <c r="G65" s="5"/>
      <c r="H65" s="25" t="s">
        <v>136</v>
      </c>
      <c r="I65" s="55">
        <v>155</v>
      </c>
      <c r="J65" s="62"/>
      <c r="K65" s="55"/>
      <c r="L65" s="55"/>
      <c r="M65" s="55"/>
      <c r="N65" s="5" t="s">
        <v>39</v>
      </c>
      <c r="O65" s="5"/>
      <c r="P65" s="2"/>
      <c r="Q65" s="19"/>
      <c r="R65" s="19"/>
      <c r="S65" s="19"/>
      <c r="T65" s="19"/>
      <c r="U65" s="15" t="s">
        <v>818</v>
      </c>
      <c r="V65" s="5" t="s">
        <v>72</v>
      </c>
      <c r="W65" s="65"/>
      <c r="X65" s="19"/>
    </row>
    <row r="66" spans="1:24" s="15" customFormat="1" ht="12.75">
      <c r="A66" s="15">
        <v>125</v>
      </c>
      <c r="B66" s="16" t="s">
        <v>21</v>
      </c>
      <c r="C66" s="17" t="s">
        <v>22</v>
      </c>
      <c r="D66" s="8" t="s">
        <v>112</v>
      </c>
      <c r="E66" s="217" t="s">
        <v>140</v>
      </c>
      <c r="F66" s="15" t="s">
        <v>141</v>
      </c>
      <c r="G66" s="220"/>
      <c r="H66" s="217" t="s">
        <v>12</v>
      </c>
      <c r="I66" s="26">
        <v>0</v>
      </c>
      <c r="J66" s="217"/>
      <c r="K66" s="217"/>
      <c r="L66" s="217"/>
      <c r="M66" s="217"/>
      <c r="N66" s="230" t="s">
        <v>140</v>
      </c>
      <c r="O66" s="217" t="s">
        <v>117</v>
      </c>
      <c r="P66" s="218"/>
      <c r="Q66" s="219"/>
      <c r="R66" s="219"/>
      <c r="S66" s="218"/>
      <c r="T66" s="231"/>
      <c r="U66" s="15" t="s">
        <v>348</v>
      </c>
      <c r="V66" s="184" t="s">
        <v>143</v>
      </c>
      <c r="W66" s="186"/>
      <c r="X66" s="19"/>
    </row>
    <row r="67" spans="1:24" s="15" customFormat="1" ht="12.75">
      <c r="A67" s="15">
        <v>127</v>
      </c>
      <c r="B67" s="16" t="s">
        <v>21</v>
      </c>
      <c r="C67" s="17" t="s">
        <v>22</v>
      </c>
      <c r="D67" s="8" t="s">
        <v>112</v>
      </c>
      <c r="E67" s="217" t="s">
        <v>144</v>
      </c>
      <c r="F67" s="15" t="s">
        <v>145</v>
      </c>
      <c r="G67" s="220"/>
      <c r="H67" s="217" t="s">
        <v>12</v>
      </c>
      <c r="I67" s="26">
        <v>0</v>
      </c>
      <c r="J67" s="217"/>
      <c r="K67" s="217"/>
      <c r="L67" s="217"/>
      <c r="M67" s="217"/>
      <c r="N67" s="230" t="s">
        <v>144</v>
      </c>
      <c r="O67" s="217" t="s">
        <v>146</v>
      </c>
      <c r="P67" s="218"/>
      <c r="Q67" s="219">
        <v>164</v>
      </c>
      <c r="R67" s="219">
        <v>163</v>
      </c>
      <c r="S67" s="218"/>
      <c r="T67" s="231"/>
      <c r="U67" s="15" t="s">
        <v>348</v>
      </c>
      <c r="V67" s="184" t="s">
        <v>143</v>
      </c>
      <c r="W67" s="186"/>
      <c r="X67" s="19"/>
    </row>
    <row r="68" spans="1:24" s="15" customFormat="1" ht="12.75">
      <c r="A68" s="15">
        <v>129</v>
      </c>
      <c r="B68" s="16" t="s">
        <v>21</v>
      </c>
      <c r="C68" s="35" t="s">
        <v>147</v>
      </c>
      <c r="D68" s="18" t="s">
        <v>148</v>
      </c>
      <c r="E68" s="74" t="s">
        <v>149</v>
      </c>
      <c r="F68" s="190"/>
      <c r="G68" s="220"/>
      <c r="H68" s="217" t="s">
        <v>12</v>
      </c>
      <c r="I68" s="26">
        <v>0</v>
      </c>
      <c r="J68" s="217"/>
      <c r="K68" s="217"/>
      <c r="L68" s="217"/>
      <c r="M68" s="217"/>
      <c r="N68" s="74" t="s">
        <v>149</v>
      </c>
      <c r="O68" s="146" t="s">
        <v>150</v>
      </c>
      <c r="P68" s="218"/>
      <c r="Q68" s="232">
        <v>212</v>
      </c>
      <c r="R68" s="232">
        <v>211</v>
      </c>
      <c r="S68" s="218"/>
      <c r="T68" s="231"/>
      <c r="U68" s="15" t="s">
        <v>348</v>
      </c>
      <c r="V68" s="184" t="s">
        <v>143</v>
      </c>
      <c r="W68" s="186"/>
      <c r="X68" s="19"/>
    </row>
    <row r="69" spans="1:24" s="15" customFormat="1" ht="12.75">
      <c r="A69" s="15">
        <v>131</v>
      </c>
      <c r="B69" s="16" t="s">
        <v>21</v>
      </c>
      <c r="C69" s="35" t="s">
        <v>147</v>
      </c>
      <c r="D69" s="18" t="s">
        <v>148</v>
      </c>
      <c r="E69" s="217" t="s">
        <v>151</v>
      </c>
      <c r="F69" s="15" t="s">
        <v>152</v>
      </c>
      <c r="G69" s="220"/>
      <c r="H69" s="217" t="s">
        <v>12</v>
      </c>
      <c r="I69" s="26">
        <v>0</v>
      </c>
      <c r="J69" s="217"/>
      <c r="K69" s="217"/>
      <c r="L69" s="217"/>
      <c r="M69" s="217"/>
      <c r="N69" s="230" t="s">
        <v>151</v>
      </c>
      <c r="O69" s="74" t="s">
        <v>153</v>
      </c>
      <c r="P69" s="218"/>
      <c r="Q69" s="219">
        <v>394</v>
      </c>
      <c r="R69" s="219">
        <v>383</v>
      </c>
      <c r="S69" s="218"/>
      <c r="T69" s="231"/>
      <c r="U69" s="15" t="s">
        <v>348</v>
      </c>
      <c r="V69" s="184" t="s">
        <v>143</v>
      </c>
      <c r="W69" s="186"/>
      <c r="X69" s="19"/>
    </row>
    <row r="70" spans="1:24" s="15" customFormat="1" ht="12.75">
      <c r="A70" s="15">
        <v>133</v>
      </c>
      <c r="B70" s="16" t="s">
        <v>21</v>
      </c>
      <c r="C70" s="35" t="s">
        <v>147</v>
      </c>
      <c r="D70" s="18" t="s">
        <v>148</v>
      </c>
      <c r="E70" s="217" t="s">
        <v>154</v>
      </c>
      <c r="F70" s="190"/>
      <c r="G70" s="220"/>
      <c r="H70" s="217" t="s">
        <v>12</v>
      </c>
      <c r="I70" s="26">
        <v>0</v>
      </c>
      <c r="J70" s="217"/>
      <c r="K70" s="217"/>
      <c r="L70" s="217"/>
      <c r="M70" s="217"/>
      <c r="N70" s="230" t="s">
        <v>154</v>
      </c>
      <c r="O70" s="74" t="s">
        <v>155</v>
      </c>
      <c r="P70" s="218"/>
      <c r="Q70" s="219">
        <v>539</v>
      </c>
      <c r="R70" s="219">
        <v>533</v>
      </c>
      <c r="S70" s="218"/>
      <c r="T70" s="231"/>
      <c r="U70" s="15" t="s">
        <v>348</v>
      </c>
      <c r="V70" s="184" t="s">
        <v>143</v>
      </c>
      <c r="W70" s="186"/>
      <c r="X70" s="19"/>
    </row>
    <row r="71" spans="1:24" s="15" customFormat="1" ht="12.75">
      <c r="A71" s="15">
        <v>135</v>
      </c>
      <c r="B71" s="16" t="s">
        <v>21</v>
      </c>
      <c r="C71" s="35" t="s">
        <v>147</v>
      </c>
      <c r="D71" s="18" t="s">
        <v>148</v>
      </c>
      <c r="E71" s="217" t="s">
        <v>156</v>
      </c>
      <c r="F71" s="15" t="s">
        <v>157</v>
      </c>
      <c r="G71" s="220" t="s">
        <v>158</v>
      </c>
      <c r="H71" s="217" t="s">
        <v>12</v>
      </c>
      <c r="I71" s="26">
        <v>0</v>
      </c>
      <c r="J71" s="217"/>
      <c r="K71" s="217"/>
      <c r="L71" s="217"/>
      <c r="M71" s="217"/>
      <c r="N71" s="230" t="s">
        <v>156</v>
      </c>
      <c r="O71" s="217" t="s">
        <v>146</v>
      </c>
      <c r="P71" s="218"/>
      <c r="Q71" s="219">
        <f>813-Q67</f>
        <v>649</v>
      </c>
      <c r="R71" s="219">
        <f>787-R67</f>
        <v>624</v>
      </c>
      <c r="S71" s="218"/>
      <c r="T71" s="231"/>
      <c r="U71" s="15" t="s">
        <v>348</v>
      </c>
      <c r="V71" s="184" t="s">
        <v>143</v>
      </c>
      <c r="W71" s="186"/>
      <c r="X71" s="19"/>
    </row>
    <row r="72" spans="1:24" s="15" customFormat="1" ht="12.75">
      <c r="A72" s="15">
        <v>137</v>
      </c>
      <c r="B72" s="16" t="s">
        <v>21</v>
      </c>
      <c r="C72" s="35" t="s">
        <v>147</v>
      </c>
      <c r="D72" s="18" t="s">
        <v>148</v>
      </c>
      <c r="E72" s="235" t="s">
        <v>159</v>
      </c>
      <c r="G72" s="220" t="s">
        <v>160</v>
      </c>
      <c r="H72" s="217"/>
      <c r="I72" s="26">
        <v>0</v>
      </c>
      <c r="J72" s="217"/>
      <c r="K72" s="217"/>
      <c r="L72" s="217"/>
      <c r="M72" s="217"/>
      <c r="N72" s="230" t="s">
        <v>161</v>
      </c>
      <c r="O72" s="217" t="s">
        <v>161</v>
      </c>
      <c r="P72" s="218"/>
      <c r="Q72" s="219"/>
      <c r="R72" s="219"/>
      <c r="S72" s="218"/>
      <c r="T72" s="231" t="s">
        <v>161</v>
      </c>
      <c r="U72" s="15" t="s">
        <v>348</v>
      </c>
      <c r="V72" s="184" t="s">
        <v>143</v>
      </c>
      <c r="W72" s="186"/>
      <c r="X72" s="19"/>
    </row>
    <row r="73" spans="1:24" s="15" customFormat="1" ht="12.75">
      <c r="A73" s="15">
        <v>139</v>
      </c>
      <c r="B73" s="16" t="s">
        <v>21</v>
      </c>
      <c r="C73" s="35" t="s">
        <v>147</v>
      </c>
      <c r="D73" s="18" t="s">
        <v>148</v>
      </c>
      <c r="E73" s="217" t="s">
        <v>162</v>
      </c>
      <c r="F73" s="15" t="s">
        <v>163</v>
      </c>
      <c r="G73" s="220" t="s">
        <v>164</v>
      </c>
      <c r="H73" s="217" t="s">
        <v>12</v>
      </c>
      <c r="I73" s="26">
        <v>0</v>
      </c>
      <c r="J73" s="217"/>
      <c r="K73" s="217"/>
      <c r="L73" s="217"/>
      <c r="M73" s="217"/>
      <c r="N73" s="230" t="s">
        <v>162</v>
      </c>
      <c r="O73" s="217" t="s">
        <v>146</v>
      </c>
      <c r="P73" s="218"/>
      <c r="Q73" s="219"/>
      <c r="R73" s="219"/>
      <c r="S73" s="218"/>
      <c r="T73" s="231"/>
      <c r="U73" s="15" t="s">
        <v>348</v>
      </c>
      <c r="V73" s="184" t="s">
        <v>143</v>
      </c>
      <c r="W73" s="186"/>
      <c r="X73" s="19"/>
    </row>
    <row r="74" spans="1:24" s="15" customFormat="1" ht="12.75">
      <c r="A74" s="15">
        <v>141</v>
      </c>
      <c r="B74" s="16" t="s">
        <v>21</v>
      </c>
      <c r="C74" s="35" t="s">
        <v>147</v>
      </c>
      <c r="D74" s="18" t="s">
        <v>148</v>
      </c>
      <c r="E74" s="217" t="s">
        <v>165</v>
      </c>
      <c r="F74" s="15" t="s">
        <v>166</v>
      </c>
      <c r="G74" s="220" t="s">
        <v>167</v>
      </c>
      <c r="H74" s="217" t="s">
        <v>12</v>
      </c>
      <c r="I74" s="26">
        <v>0</v>
      </c>
      <c r="J74" s="217"/>
      <c r="K74" s="217"/>
      <c r="L74" s="217"/>
      <c r="M74" s="217"/>
      <c r="N74" s="230" t="s">
        <v>165</v>
      </c>
      <c r="O74" s="74" t="s">
        <v>168</v>
      </c>
      <c r="P74" s="218"/>
      <c r="Q74" s="219">
        <v>1593</v>
      </c>
      <c r="R74" s="219">
        <v>1532</v>
      </c>
      <c r="S74" s="218"/>
      <c r="T74" s="231"/>
      <c r="U74" s="15" t="s">
        <v>348</v>
      </c>
      <c r="V74" s="184" t="s">
        <v>143</v>
      </c>
      <c r="W74" s="186"/>
      <c r="X74" s="19"/>
    </row>
    <row r="75" spans="1:24" s="15" customFormat="1" ht="12.75">
      <c r="A75" s="15">
        <v>143</v>
      </c>
      <c r="B75" s="16" t="s">
        <v>21</v>
      </c>
      <c r="C75" s="35" t="s">
        <v>147</v>
      </c>
      <c r="D75" s="18" t="s">
        <v>169</v>
      </c>
      <c r="E75" s="25" t="s">
        <v>170</v>
      </c>
      <c r="F75" s="5" t="s">
        <v>171</v>
      </c>
      <c r="G75" s="5"/>
      <c r="H75" s="25" t="s">
        <v>29</v>
      </c>
      <c r="I75" s="55">
        <v>17</v>
      </c>
      <c r="J75" s="55">
        <v>0</v>
      </c>
      <c r="K75" s="250">
        <v>0</v>
      </c>
      <c r="L75" s="55"/>
      <c r="M75" s="62"/>
      <c r="N75" s="2" t="s">
        <v>170</v>
      </c>
      <c r="O75" s="5"/>
      <c r="P75" s="2"/>
      <c r="Q75" s="219">
        <v>568</v>
      </c>
      <c r="R75" s="219">
        <v>554</v>
      </c>
      <c r="S75" s="19"/>
      <c r="T75" s="19"/>
      <c r="U75" s="15" t="s">
        <v>348</v>
      </c>
      <c r="V75" s="184" t="s">
        <v>143</v>
      </c>
      <c r="W75" s="186"/>
      <c r="X75" s="19"/>
    </row>
    <row r="76" spans="1:24" s="15" customFormat="1" ht="12.75">
      <c r="A76" s="15">
        <v>145</v>
      </c>
      <c r="B76" s="16" t="s">
        <v>21</v>
      </c>
      <c r="C76" s="35" t="s">
        <v>147</v>
      </c>
      <c r="D76" s="27" t="s">
        <v>148</v>
      </c>
      <c r="E76" s="25" t="s">
        <v>172</v>
      </c>
      <c r="F76" s="5"/>
      <c r="G76" s="5" t="s">
        <v>173</v>
      </c>
      <c r="H76" s="25" t="s">
        <v>174</v>
      </c>
      <c r="I76" s="55">
        <v>1204</v>
      </c>
      <c r="J76" s="55">
        <v>44</v>
      </c>
      <c r="K76" s="250">
        <v>3.6544850498338874</v>
      </c>
      <c r="L76" s="253">
        <v>67</v>
      </c>
      <c r="M76" s="62">
        <v>5.564784053156146</v>
      </c>
      <c r="N76" s="5"/>
      <c r="O76" s="5"/>
      <c r="P76" s="2"/>
      <c r="Q76" s="19"/>
      <c r="R76" s="19"/>
      <c r="S76" s="19"/>
      <c r="T76" s="19"/>
      <c r="U76" s="15" t="s">
        <v>818</v>
      </c>
      <c r="V76" s="5" t="s">
        <v>72</v>
      </c>
      <c r="W76" s="65"/>
      <c r="X76" s="19"/>
    </row>
    <row r="77" spans="1:24" s="15" customFormat="1" ht="12.75">
      <c r="A77" s="15">
        <v>147</v>
      </c>
      <c r="B77" s="16" t="s">
        <v>21</v>
      </c>
      <c r="C77" s="35" t="s">
        <v>147</v>
      </c>
      <c r="D77" s="27" t="s">
        <v>148</v>
      </c>
      <c r="E77" s="71" t="s">
        <v>175</v>
      </c>
      <c r="F77" s="5"/>
      <c r="G77" s="5" t="s">
        <v>176</v>
      </c>
      <c r="H77" s="25" t="s">
        <v>29</v>
      </c>
      <c r="I77" s="55">
        <v>31</v>
      </c>
      <c r="J77" s="55">
        <v>15</v>
      </c>
      <c r="K77" s="250">
        <v>48.38709677419355</v>
      </c>
      <c r="L77" s="55">
        <v>15</v>
      </c>
      <c r="M77" s="62">
        <v>48.38709677419355</v>
      </c>
      <c r="N77" s="5"/>
      <c r="O77" s="5"/>
      <c r="P77" s="2"/>
      <c r="Q77" s="19"/>
      <c r="R77" s="19"/>
      <c r="S77" s="19"/>
      <c r="T77" s="19"/>
      <c r="U77" s="15" t="s">
        <v>348</v>
      </c>
      <c r="V77" s="5" t="s">
        <v>401</v>
      </c>
      <c r="W77" s="65"/>
      <c r="X77" s="19"/>
    </row>
    <row r="78" spans="1:24" s="15" customFormat="1" ht="12.75">
      <c r="A78" s="15">
        <v>149</v>
      </c>
      <c r="B78" s="16" t="s">
        <v>21</v>
      </c>
      <c r="C78" s="35" t="s">
        <v>147</v>
      </c>
      <c r="D78" s="18" t="s">
        <v>177</v>
      </c>
      <c r="E78" s="28" t="s">
        <v>178</v>
      </c>
      <c r="F78" s="15" t="s">
        <v>179</v>
      </c>
      <c r="G78" s="5"/>
      <c r="H78" s="25" t="s">
        <v>12</v>
      </c>
      <c r="I78" s="22"/>
      <c r="J78" s="55"/>
      <c r="K78" s="250"/>
      <c r="L78" s="55"/>
      <c r="M78" s="62"/>
      <c r="N78" s="5" t="s">
        <v>178</v>
      </c>
      <c r="O78" s="5"/>
      <c r="P78" s="2"/>
      <c r="Q78" s="19"/>
      <c r="R78" s="19"/>
      <c r="S78" s="19"/>
      <c r="T78" s="19"/>
      <c r="U78" s="135" t="s">
        <v>605</v>
      </c>
      <c r="V78" s="1" t="s">
        <v>181</v>
      </c>
      <c r="W78" s="132"/>
      <c r="X78" s="19"/>
    </row>
    <row r="79" spans="1:25" s="32" customFormat="1" ht="12.75">
      <c r="A79" s="15">
        <v>151</v>
      </c>
      <c r="B79" s="16" t="s">
        <v>21</v>
      </c>
      <c r="C79" s="35" t="s">
        <v>147</v>
      </c>
      <c r="D79" s="18" t="s">
        <v>177</v>
      </c>
      <c r="E79" s="25" t="s">
        <v>182</v>
      </c>
      <c r="F79" s="19"/>
      <c r="G79" s="5"/>
      <c r="H79" s="25" t="s">
        <v>29</v>
      </c>
      <c r="I79" s="55">
        <v>0</v>
      </c>
      <c r="J79" s="25"/>
      <c r="K79" s="55"/>
      <c r="L79" s="43"/>
      <c r="M79" s="55"/>
      <c r="N79" s="5" t="s">
        <v>178</v>
      </c>
      <c r="O79" s="19"/>
      <c r="P79" s="19"/>
      <c r="Q79" s="19"/>
      <c r="R79" s="19"/>
      <c r="S79" s="19"/>
      <c r="T79" s="15"/>
      <c r="U79" s="135" t="s">
        <v>605</v>
      </c>
      <c r="V79" s="1" t="s">
        <v>181</v>
      </c>
      <c r="W79" s="132"/>
      <c r="X79" s="15"/>
      <c r="Y79" s="15"/>
    </row>
    <row r="80" spans="1:25" s="32" customFormat="1" ht="12.75">
      <c r="A80" s="15">
        <v>153</v>
      </c>
      <c r="B80" s="16" t="s">
        <v>21</v>
      </c>
      <c r="C80" s="35" t="s">
        <v>147</v>
      </c>
      <c r="D80" s="18" t="s">
        <v>177</v>
      </c>
      <c r="E80" s="25" t="s">
        <v>183</v>
      </c>
      <c r="F80" s="19"/>
      <c r="G80" s="5"/>
      <c r="H80" s="25" t="s">
        <v>29</v>
      </c>
      <c r="I80" s="55">
        <v>0</v>
      </c>
      <c r="J80" s="25"/>
      <c r="K80" s="55"/>
      <c r="L80" s="43"/>
      <c r="M80" s="55"/>
      <c r="N80" s="5" t="s">
        <v>178</v>
      </c>
      <c r="O80" s="19"/>
      <c r="P80" s="19"/>
      <c r="Q80" s="19"/>
      <c r="R80" s="19"/>
      <c r="S80" s="19"/>
      <c r="T80" s="19"/>
      <c r="U80" s="135" t="s">
        <v>605</v>
      </c>
      <c r="V80" s="1" t="s">
        <v>181</v>
      </c>
      <c r="W80" s="132"/>
      <c r="X80" s="15"/>
      <c r="Y80" s="15"/>
    </row>
    <row r="81" spans="1:25" s="32" customFormat="1" ht="12.75">
      <c r="A81" s="15">
        <v>155</v>
      </c>
      <c r="B81" s="16" t="s">
        <v>21</v>
      </c>
      <c r="C81" s="35" t="s">
        <v>147</v>
      </c>
      <c r="D81" s="18" t="s">
        <v>177</v>
      </c>
      <c r="E81" s="28" t="s">
        <v>184</v>
      </c>
      <c r="F81" s="15" t="s">
        <v>185</v>
      </c>
      <c r="G81" s="5"/>
      <c r="H81" s="25" t="s">
        <v>12</v>
      </c>
      <c r="I81" s="22"/>
      <c r="J81" s="25"/>
      <c r="K81" s="55"/>
      <c r="L81" s="43"/>
      <c r="M81" s="55"/>
      <c r="N81" s="5" t="s">
        <v>184</v>
      </c>
      <c r="O81" s="19"/>
      <c r="P81" s="19"/>
      <c r="Q81" s="19"/>
      <c r="R81" s="19"/>
      <c r="S81" s="19"/>
      <c r="T81" s="19"/>
      <c r="U81" s="135" t="s">
        <v>605</v>
      </c>
      <c r="V81" s="1" t="s">
        <v>181</v>
      </c>
      <c r="W81" s="132"/>
      <c r="X81" s="15"/>
      <c r="Y81" s="15"/>
    </row>
    <row r="82" spans="1:25" s="32" customFormat="1" ht="12.75">
      <c r="A82" s="15">
        <v>157</v>
      </c>
      <c r="B82" s="16" t="s">
        <v>21</v>
      </c>
      <c r="C82" s="35" t="s">
        <v>147</v>
      </c>
      <c r="D82" s="18" t="s">
        <v>177</v>
      </c>
      <c r="E82" s="25" t="s">
        <v>186</v>
      </c>
      <c r="F82" s="19"/>
      <c r="G82" s="5"/>
      <c r="H82" s="25" t="s">
        <v>29</v>
      </c>
      <c r="I82" s="55">
        <v>7</v>
      </c>
      <c r="J82" s="25">
        <v>0</v>
      </c>
      <c r="K82" s="55"/>
      <c r="L82" s="43"/>
      <c r="M82" s="55"/>
      <c r="N82" s="5" t="s">
        <v>184</v>
      </c>
      <c r="O82" s="19"/>
      <c r="P82" s="19"/>
      <c r="Q82" s="19"/>
      <c r="R82" s="19"/>
      <c r="S82" s="19"/>
      <c r="T82" s="19"/>
      <c r="U82" s="135" t="s">
        <v>605</v>
      </c>
      <c r="V82" s="1" t="s">
        <v>181</v>
      </c>
      <c r="W82" s="132"/>
      <c r="X82" s="15"/>
      <c r="Y82" s="15"/>
    </row>
    <row r="83" spans="1:25" s="32" customFormat="1" ht="12.75">
      <c r="A83" s="15">
        <v>159</v>
      </c>
      <c r="B83" s="16" t="s">
        <v>21</v>
      </c>
      <c r="C83" s="35" t="s">
        <v>147</v>
      </c>
      <c r="D83" s="18" t="s">
        <v>177</v>
      </c>
      <c r="E83" s="25" t="s">
        <v>187</v>
      </c>
      <c r="F83" s="19"/>
      <c r="G83" s="5"/>
      <c r="H83" s="25" t="s">
        <v>29</v>
      </c>
      <c r="I83" s="55">
        <v>0</v>
      </c>
      <c r="J83" s="25"/>
      <c r="K83" s="55"/>
      <c r="L83" s="43"/>
      <c r="M83" s="55"/>
      <c r="N83" s="5" t="s">
        <v>184</v>
      </c>
      <c r="O83" s="19"/>
      <c r="P83" s="19"/>
      <c r="Q83" s="19"/>
      <c r="R83" s="19"/>
      <c r="S83" s="19"/>
      <c r="T83" s="19"/>
      <c r="U83" s="135" t="s">
        <v>605</v>
      </c>
      <c r="V83" s="1" t="s">
        <v>181</v>
      </c>
      <c r="W83" s="132"/>
      <c r="X83" s="15"/>
      <c r="Y83" s="15"/>
    </row>
    <row r="84" spans="1:25" s="32" customFormat="1" ht="12.75">
      <c r="A84" s="15">
        <v>161</v>
      </c>
      <c r="B84" s="16" t="s">
        <v>21</v>
      </c>
      <c r="C84" s="35" t="s">
        <v>147</v>
      </c>
      <c r="D84" s="18" t="s">
        <v>177</v>
      </c>
      <c r="E84" s="25" t="s">
        <v>188</v>
      </c>
      <c r="F84" s="19"/>
      <c r="G84" s="5"/>
      <c r="H84" s="25" t="s">
        <v>29</v>
      </c>
      <c r="I84" s="55">
        <v>8</v>
      </c>
      <c r="J84" s="25">
        <v>0</v>
      </c>
      <c r="K84" s="55"/>
      <c r="L84" s="43"/>
      <c r="M84" s="55"/>
      <c r="N84" s="5" t="s">
        <v>184</v>
      </c>
      <c r="O84" s="19"/>
      <c r="P84" s="19"/>
      <c r="Q84" s="19"/>
      <c r="R84" s="19"/>
      <c r="S84" s="19"/>
      <c r="T84" s="19"/>
      <c r="U84" s="135" t="s">
        <v>605</v>
      </c>
      <c r="V84" s="1" t="s">
        <v>181</v>
      </c>
      <c r="W84" s="132"/>
      <c r="X84" s="15"/>
      <c r="Y84" s="15"/>
    </row>
    <row r="85" spans="1:25" s="32" customFormat="1" ht="12.75">
      <c r="A85" s="15">
        <v>163</v>
      </c>
      <c r="B85" s="16" t="s">
        <v>21</v>
      </c>
      <c r="C85" s="35" t="s">
        <v>147</v>
      </c>
      <c r="D85" s="18" t="s">
        <v>177</v>
      </c>
      <c r="E85" s="25" t="s">
        <v>189</v>
      </c>
      <c r="F85" s="19"/>
      <c r="G85" s="5"/>
      <c r="H85" s="25" t="s">
        <v>29</v>
      </c>
      <c r="I85" s="55">
        <v>19</v>
      </c>
      <c r="J85" s="25">
        <v>0</v>
      </c>
      <c r="K85" s="55"/>
      <c r="L85" s="43"/>
      <c r="M85" s="55"/>
      <c r="N85" s="5" t="s">
        <v>184</v>
      </c>
      <c r="O85" s="19"/>
      <c r="P85" s="19"/>
      <c r="Q85" s="19"/>
      <c r="R85" s="19"/>
      <c r="S85" s="19"/>
      <c r="T85" s="19"/>
      <c r="U85" s="135" t="s">
        <v>605</v>
      </c>
      <c r="V85" s="1" t="s">
        <v>181</v>
      </c>
      <c r="W85" s="132"/>
      <c r="X85" s="15"/>
      <c r="Y85" s="15"/>
    </row>
    <row r="86" spans="1:25" s="32" customFormat="1" ht="12.75">
      <c r="A86" s="15">
        <v>165</v>
      </c>
      <c r="B86" s="16" t="s">
        <v>21</v>
      </c>
      <c r="C86" s="35" t="s">
        <v>147</v>
      </c>
      <c r="D86" s="18" t="s">
        <v>177</v>
      </c>
      <c r="E86" s="25" t="s">
        <v>190</v>
      </c>
      <c r="F86" s="19"/>
      <c r="G86" s="5"/>
      <c r="H86" s="25" t="s">
        <v>29</v>
      </c>
      <c r="I86" s="55">
        <v>0</v>
      </c>
      <c r="J86" s="25"/>
      <c r="K86" s="55"/>
      <c r="L86" s="43"/>
      <c r="M86" s="55"/>
      <c r="N86" s="5" t="s">
        <v>184</v>
      </c>
      <c r="O86" s="19"/>
      <c r="P86" s="19"/>
      <c r="Q86" s="19"/>
      <c r="R86" s="19"/>
      <c r="S86" s="19"/>
      <c r="T86" s="19"/>
      <c r="U86" s="135" t="s">
        <v>605</v>
      </c>
      <c r="V86" s="1" t="s">
        <v>181</v>
      </c>
      <c r="W86" s="132"/>
      <c r="X86" s="15"/>
      <c r="Y86" s="15"/>
    </row>
    <row r="87" spans="1:24" s="15" customFormat="1" ht="12.75">
      <c r="A87" s="15">
        <v>167</v>
      </c>
      <c r="B87" s="15" t="s">
        <v>191</v>
      </c>
      <c r="C87" s="15" t="s">
        <v>192</v>
      </c>
      <c r="D87" s="39" t="s">
        <v>193</v>
      </c>
      <c r="E87" s="71" t="s">
        <v>194</v>
      </c>
      <c r="F87" s="5" t="s">
        <v>195</v>
      </c>
      <c r="G87" s="5" t="s">
        <v>196</v>
      </c>
      <c r="H87" s="25" t="s">
        <v>29</v>
      </c>
      <c r="I87" s="243">
        <v>43</v>
      </c>
      <c r="J87" s="62">
        <v>17.2</v>
      </c>
      <c r="K87" s="55">
        <v>40</v>
      </c>
      <c r="L87" s="55">
        <v>12</v>
      </c>
      <c r="M87" s="55">
        <v>27.906976744186046</v>
      </c>
      <c r="N87" s="40"/>
      <c r="O87" s="218" t="s">
        <v>197</v>
      </c>
      <c r="Q87" s="19"/>
      <c r="R87" s="19"/>
      <c r="S87" s="2"/>
      <c r="T87" s="5"/>
      <c r="U87" s="5" t="s">
        <v>198</v>
      </c>
      <c r="V87" s="187" t="s">
        <v>199</v>
      </c>
      <c r="W87" s="132"/>
      <c r="X87" s="5"/>
    </row>
    <row r="88" spans="1:24" s="15" customFormat="1" ht="12.75">
      <c r="A88" s="15">
        <v>169</v>
      </c>
      <c r="B88" s="15" t="s">
        <v>191</v>
      </c>
      <c r="C88" s="15" t="s">
        <v>192</v>
      </c>
      <c r="D88" s="39" t="s">
        <v>193</v>
      </c>
      <c r="E88" s="41" t="s">
        <v>200</v>
      </c>
      <c r="F88" s="5"/>
      <c r="G88" s="5" t="s">
        <v>201</v>
      </c>
      <c r="H88" s="25"/>
      <c r="I88" s="26">
        <v>0</v>
      </c>
      <c r="J88" s="62"/>
      <c r="K88" s="55"/>
      <c r="L88" s="55"/>
      <c r="M88" s="55"/>
      <c r="N88" s="40"/>
      <c r="O88" s="218"/>
      <c r="Q88" s="19"/>
      <c r="R88" s="19"/>
      <c r="S88" s="2"/>
      <c r="T88" s="5"/>
      <c r="U88" s="5" t="s">
        <v>198</v>
      </c>
      <c r="V88" s="187" t="s">
        <v>199</v>
      </c>
      <c r="W88" s="132"/>
      <c r="X88" s="5"/>
    </row>
    <row r="89" spans="1:24" s="15" customFormat="1" ht="12.75">
      <c r="A89" s="15">
        <v>171</v>
      </c>
      <c r="B89" s="15" t="s">
        <v>191</v>
      </c>
      <c r="C89" s="15" t="s">
        <v>192</v>
      </c>
      <c r="D89" s="39" t="s">
        <v>193</v>
      </c>
      <c r="E89" s="71" t="s">
        <v>202</v>
      </c>
      <c r="F89" s="5" t="s">
        <v>203</v>
      </c>
      <c r="G89" s="5" t="s">
        <v>204</v>
      </c>
      <c r="H89" s="25" t="s">
        <v>29</v>
      </c>
      <c r="I89" s="55">
        <v>320</v>
      </c>
      <c r="J89" s="55">
        <v>52</v>
      </c>
      <c r="K89" s="55">
        <v>16.25</v>
      </c>
      <c r="L89" s="55">
        <v>76</v>
      </c>
      <c r="M89" s="55">
        <v>23.75</v>
      </c>
      <c r="N89" s="5"/>
      <c r="O89" s="221" t="s">
        <v>205</v>
      </c>
      <c r="P89" s="5"/>
      <c r="Q89" s="19"/>
      <c r="R89" s="19"/>
      <c r="S89" s="2"/>
      <c r="T89" s="5"/>
      <c r="U89" s="5" t="s">
        <v>198</v>
      </c>
      <c r="V89" s="187" t="s">
        <v>199</v>
      </c>
      <c r="W89" s="132"/>
      <c r="X89" s="5"/>
    </row>
    <row r="90" spans="1:24" s="15" customFormat="1" ht="12.75">
      <c r="A90" s="15">
        <v>173</v>
      </c>
      <c r="B90" s="15" t="s">
        <v>191</v>
      </c>
      <c r="C90" s="15" t="s">
        <v>192</v>
      </c>
      <c r="D90" s="39" t="s">
        <v>193</v>
      </c>
      <c r="E90" s="71" t="s">
        <v>206</v>
      </c>
      <c r="F90" s="5" t="s">
        <v>207</v>
      </c>
      <c r="G90" s="5"/>
      <c r="H90" s="25" t="s">
        <v>29</v>
      </c>
      <c r="I90" s="55">
        <v>1</v>
      </c>
      <c r="J90" s="55"/>
      <c r="K90" s="55"/>
      <c r="L90" s="55"/>
      <c r="M90" s="55"/>
      <c r="N90" s="5"/>
      <c r="O90" s="218" t="s">
        <v>208</v>
      </c>
      <c r="P90" s="5"/>
      <c r="Q90" s="19"/>
      <c r="R90" s="19"/>
      <c r="S90" s="2"/>
      <c r="T90" s="5"/>
      <c r="U90" s="5" t="s">
        <v>198</v>
      </c>
      <c r="V90" s="187" t="s">
        <v>199</v>
      </c>
      <c r="W90" s="132"/>
      <c r="X90" s="5"/>
    </row>
    <row r="91" spans="1:24" s="15" customFormat="1" ht="12.75">
      <c r="A91" s="15">
        <v>175</v>
      </c>
      <c r="B91" s="15" t="s">
        <v>191</v>
      </c>
      <c r="C91" s="15" t="s">
        <v>192</v>
      </c>
      <c r="D91" s="39" t="s">
        <v>193</v>
      </c>
      <c r="E91" s="71" t="s">
        <v>209</v>
      </c>
      <c r="F91" s="5"/>
      <c r="G91" s="5"/>
      <c r="H91" s="25" t="s">
        <v>29</v>
      </c>
      <c r="I91" s="55">
        <v>0</v>
      </c>
      <c r="J91" s="55"/>
      <c r="K91" s="55"/>
      <c r="L91" s="55"/>
      <c r="M91" s="55"/>
      <c r="N91" s="5"/>
      <c r="O91" s="218" t="s">
        <v>210</v>
      </c>
      <c r="P91" s="5"/>
      <c r="Q91" s="19"/>
      <c r="R91" s="19"/>
      <c r="S91" s="2"/>
      <c r="T91" s="5"/>
      <c r="U91" s="5" t="s">
        <v>198</v>
      </c>
      <c r="V91" s="187" t="s">
        <v>199</v>
      </c>
      <c r="W91" s="132"/>
      <c r="X91" s="5"/>
    </row>
    <row r="92" spans="1:24" s="15" customFormat="1" ht="12.75">
      <c r="A92" s="15">
        <v>177</v>
      </c>
      <c r="B92" s="15" t="s">
        <v>191</v>
      </c>
      <c r="C92" s="15" t="s">
        <v>192</v>
      </c>
      <c r="D92" s="39" t="s">
        <v>193</v>
      </c>
      <c r="E92" s="71" t="s">
        <v>211</v>
      </c>
      <c r="F92" s="40"/>
      <c r="G92" s="40"/>
      <c r="H92" s="25" t="s">
        <v>29</v>
      </c>
      <c r="I92" s="243">
        <v>17</v>
      </c>
      <c r="J92" s="62">
        <v>9.01</v>
      </c>
      <c r="K92" s="55">
        <v>53</v>
      </c>
      <c r="L92" s="55">
        <v>7</v>
      </c>
      <c r="M92" s="55">
        <v>41.17647058823529</v>
      </c>
      <c r="N92" s="40"/>
      <c r="O92" s="218" t="s">
        <v>197</v>
      </c>
      <c r="P92" s="5"/>
      <c r="Q92" s="19"/>
      <c r="R92" s="19"/>
      <c r="S92" s="2"/>
      <c r="T92" s="5"/>
      <c r="U92" s="5" t="s">
        <v>198</v>
      </c>
      <c r="V92" s="187" t="s">
        <v>199</v>
      </c>
      <c r="W92" s="132"/>
      <c r="X92" s="5"/>
    </row>
    <row r="93" spans="1:24" s="15" customFormat="1" ht="12.75">
      <c r="A93" s="15">
        <v>179</v>
      </c>
      <c r="B93" s="15" t="s">
        <v>191</v>
      </c>
      <c r="C93" s="15" t="s">
        <v>192</v>
      </c>
      <c r="D93" s="39" t="s">
        <v>193</v>
      </c>
      <c r="E93" s="71" t="s">
        <v>212</v>
      </c>
      <c r="F93" s="5"/>
      <c r="G93" s="5"/>
      <c r="H93" s="25" t="s">
        <v>29</v>
      </c>
      <c r="I93" s="55">
        <v>7</v>
      </c>
      <c r="J93" s="55">
        <v>1</v>
      </c>
      <c r="K93" s="250">
        <v>14.285714285714285</v>
      </c>
      <c r="L93" s="55">
        <v>1</v>
      </c>
      <c r="M93" s="55">
        <v>14.285714285714285</v>
      </c>
      <c r="N93" s="5"/>
      <c r="O93" s="221" t="s">
        <v>205</v>
      </c>
      <c r="P93" s="5"/>
      <c r="Q93" s="19"/>
      <c r="R93" s="19"/>
      <c r="S93" s="2"/>
      <c r="T93" s="5"/>
      <c r="U93" s="5" t="s">
        <v>198</v>
      </c>
      <c r="V93" s="187" t="s">
        <v>199</v>
      </c>
      <c r="W93" s="132"/>
      <c r="X93" s="5"/>
    </row>
    <row r="94" spans="1:24" s="15" customFormat="1" ht="12.75">
      <c r="A94" s="15">
        <v>181</v>
      </c>
      <c r="B94" s="15" t="s">
        <v>191</v>
      </c>
      <c r="C94" s="15" t="s">
        <v>192</v>
      </c>
      <c r="D94" s="39" t="s">
        <v>193</v>
      </c>
      <c r="E94" s="71" t="s">
        <v>213</v>
      </c>
      <c r="F94" s="5"/>
      <c r="G94" s="5"/>
      <c r="H94" s="25" t="s">
        <v>29</v>
      </c>
      <c r="I94" s="55">
        <v>4</v>
      </c>
      <c r="J94" s="55"/>
      <c r="K94" s="55"/>
      <c r="L94" s="55"/>
      <c r="M94" s="55"/>
      <c r="N94" s="5"/>
      <c r="O94" s="218" t="s">
        <v>214</v>
      </c>
      <c r="P94" s="5"/>
      <c r="Q94" s="19"/>
      <c r="R94" s="19"/>
      <c r="S94" s="2"/>
      <c r="T94" s="5"/>
      <c r="U94" s="5" t="s">
        <v>198</v>
      </c>
      <c r="V94" s="187" t="s">
        <v>199</v>
      </c>
      <c r="W94" s="132"/>
      <c r="X94" s="5"/>
    </row>
    <row r="95" spans="1:24" s="15" customFormat="1" ht="12.75">
      <c r="A95" s="15">
        <v>183</v>
      </c>
      <c r="B95" s="15" t="s">
        <v>191</v>
      </c>
      <c r="C95" s="15" t="s">
        <v>192</v>
      </c>
      <c r="D95" s="39" t="s">
        <v>193</v>
      </c>
      <c r="E95" s="71" t="s">
        <v>215</v>
      </c>
      <c r="F95" s="5"/>
      <c r="G95" s="5"/>
      <c r="H95" s="25" t="s">
        <v>29</v>
      </c>
      <c r="I95" s="55">
        <v>3</v>
      </c>
      <c r="J95" s="55"/>
      <c r="K95" s="55"/>
      <c r="L95" s="55"/>
      <c r="M95" s="55"/>
      <c r="N95" s="5"/>
      <c r="O95" s="218" t="s">
        <v>208</v>
      </c>
      <c r="P95" s="5"/>
      <c r="Q95" s="19"/>
      <c r="R95" s="19"/>
      <c r="S95" s="2"/>
      <c r="T95" s="5"/>
      <c r="U95" s="5" t="s">
        <v>198</v>
      </c>
      <c r="V95" s="187" t="s">
        <v>199</v>
      </c>
      <c r="W95" s="132"/>
      <c r="X95" s="5"/>
    </row>
    <row r="96" spans="1:24" s="15" customFormat="1" ht="12.75">
      <c r="A96" s="15">
        <v>185</v>
      </c>
      <c r="B96" s="15" t="s">
        <v>191</v>
      </c>
      <c r="C96" s="15" t="s">
        <v>192</v>
      </c>
      <c r="D96" s="39" t="s">
        <v>193</v>
      </c>
      <c r="E96" s="71" t="s">
        <v>216</v>
      </c>
      <c r="F96" s="5" t="s">
        <v>217</v>
      </c>
      <c r="G96" s="5"/>
      <c r="H96" s="25" t="s">
        <v>29</v>
      </c>
      <c r="I96" s="55">
        <v>4</v>
      </c>
      <c r="J96" s="55"/>
      <c r="K96" s="55"/>
      <c r="L96" s="55"/>
      <c r="M96" s="55"/>
      <c r="N96" s="5"/>
      <c r="O96" s="218" t="s">
        <v>208</v>
      </c>
      <c r="P96" s="5"/>
      <c r="Q96" s="19"/>
      <c r="R96" s="19"/>
      <c r="S96" s="2"/>
      <c r="T96" s="5"/>
      <c r="U96" s="5" t="s">
        <v>198</v>
      </c>
      <c r="V96" s="187" t="s">
        <v>199</v>
      </c>
      <c r="W96" s="132"/>
      <c r="X96" s="5"/>
    </row>
    <row r="97" spans="1:24" s="15" customFormat="1" ht="12.75">
      <c r="A97" s="15">
        <v>187</v>
      </c>
      <c r="B97" s="15" t="s">
        <v>191</v>
      </c>
      <c r="C97" s="15" t="s">
        <v>192</v>
      </c>
      <c r="D97" s="39" t="s">
        <v>193</v>
      </c>
      <c r="E97" s="71" t="s">
        <v>218</v>
      </c>
      <c r="F97" s="5" t="s">
        <v>219</v>
      </c>
      <c r="G97" s="5"/>
      <c r="H97" s="25" t="s">
        <v>29</v>
      </c>
      <c r="I97" s="55">
        <v>0</v>
      </c>
      <c r="J97" s="55"/>
      <c r="K97" s="55"/>
      <c r="L97" s="55"/>
      <c r="M97" s="55"/>
      <c r="N97" s="5"/>
      <c r="O97" s="218" t="s">
        <v>220</v>
      </c>
      <c r="P97" s="5"/>
      <c r="Q97" s="19"/>
      <c r="R97" s="19"/>
      <c r="S97" s="2"/>
      <c r="T97" s="5"/>
      <c r="U97" s="5" t="s">
        <v>198</v>
      </c>
      <c r="V97" s="187" t="s">
        <v>199</v>
      </c>
      <c r="W97" s="132"/>
      <c r="X97" s="5"/>
    </row>
    <row r="98" spans="1:24" s="15" customFormat="1" ht="12.75">
      <c r="A98" s="15">
        <v>189</v>
      </c>
      <c r="B98" s="15" t="s">
        <v>191</v>
      </c>
      <c r="C98" s="15" t="s">
        <v>192</v>
      </c>
      <c r="D98" s="39" t="s">
        <v>193</v>
      </c>
      <c r="E98" s="71" t="s">
        <v>221</v>
      </c>
      <c r="F98" s="40"/>
      <c r="G98" s="40"/>
      <c r="H98" s="25" t="s">
        <v>29</v>
      </c>
      <c r="I98" s="243">
        <v>6</v>
      </c>
      <c r="J98" s="62">
        <v>4.02</v>
      </c>
      <c r="K98" s="55">
        <v>67</v>
      </c>
      <c r="L98" s="55">
        <v>6</v>
      </c>
      <c r="M98" s="55">
        <v>100</v>
      </c>
      <c r="N98" s="40"/>
      <c r="O98" s="218" t="s">
        <v>210</v>
      </c>
      <c r="P98" s="5"/>
      <c r="Q98" s="19"/>
      <c r="R98" s="19"/>
      <c r="S98" s="2"/>
      <c r="T98" s="5"/>
      <c r="U98" s="5" t="s">
        <v>198</v>
      </c>
      <c r="V98" s="187" t="s">
        <v>199</v>
      </c>
      <c r="W98" s="132"/>
      <c r="X98" s="5"/>
    </row>
    <row r="99" spans="1:24" s="15" customFormat="1" ht="12.75">
      <c r="A99" s="15">
        <v>191</v>
      </c>
      <c r="B99" s="15" t="s">
        <v>191</v>
      </c>
      <c r="C99" s="15" t="s">
        <v>192</v>
      </c>
      <c r="D99" s="39" t="s">
        <v>193</v>
      </c>
      <c r="E99" s="71" t="s">
        <v>222</v>
      </c>
      <c r="F99" s="40"/>
      <c r="G99" s="40"/>
      <c r="H99" s="25" t="s">
        <v>29</v>
      </c>
      <c r="I99" s="243">
        <v>3</v>
      </c>
      <c r="J99" s="62">
        <v>2.01</v>
      </c>
      <c r="K99" s="55">
        <v>67</v>
      </c>
      <c r="L99" s="55">
        <v>2</v>
      </c>
      <c r="M99" s="55">
        <v>66.66666666666666</v>
      </c>
      <c r="N99" s="40"/>
      <c r="O99" s="221" t="s">
        <v>223</v>
      </c>
      <c r="P99" s="5"/>
      <c r="Q99" s="19"/>
      <c r="R99" s="19"/>
      <c r="S99" s="2"/>
      <c r="T99" s="5"/>
      <c r="U99" s="5" t="s">
        <v>198</v>
      </c>
      <c r="V99" s="187" t="s">
        <v>199</v>
      </c>
      <c r="W99" s="132"/>
      <c r="X99" s="5"/>
    </row>
    <row r="100" spans="1:24" s="15" customFormat="1" ht="12.75">
      <c r="A100" s="15">
        <v>193</v>
      </c>
      <c r="B100" s="15" t="s">
        <v>191</v>
      </c>
      <c r="C100" s="15" t="s">
        <v>192</v>
      </c>
      <c r="D100" s="39" t="s">
        <v>193</v>
      </c>
      <c r="E100" s="71" t="s">
        <v>224</v>
      </c>
      <c r="F100" s="40"/>
      <c r="G100" s="40"/>
      <c r="H100" s="25" t="s">
        <v>29</v>
      </c>
      <c r="I100" s="243">
        <v>14</v>
      </c>
      <c r="J100" s="62">
        <v>7.98</v>
      </c>
      <c r="K100" s="55">
        <v>57</v>
      </c>
      <c r="L100" s="55">
        <v>7</v>
      </c>
      <c r="M100" s="55">
        <v>50</v>
      </c>
      <c r="N100" s="40"/>
      <c r="O100" s="221" t="s">
        <v>223</v>
      </c>
      <c r="P100" s="5"/>
      <c r="Q100" s="19"/>
      <c r="R100" s="19"/>
      <c r="S100" s="2"/>
      <c r="T100" s="5"/>
      <c r="U100" s="5" t="s">
        <v>198</v>
      </c>
      <c r="V100" s="187" t="s">
        <v>199</v>
      </c>
      <c r="W100" s="132"/>
      <c r="X100" s="5"/>
    </row>
    <row r="101" spans="1:24" s="15" customFormat="1" ht="12.75">
      <c r="A101" s="15">
        <v>195</v>
      </c>
      <c r="B101" s="15" t="s">
        <v>191</v>
      </c>
      <c r="C101" s="15" t="s">
        <v>192</v>
      </c>
      <c r="D101" s="39" t="s">
        <v>193</v>
      </c>
      <c r="E101" s="71" t="s">
        <v>225</v>
      </c>
      <c r="F101" s="5" t="s">
        <v>226</v>
      </c>
      <c r="G101" s="5"/>
      <c r="H101" s="25" t="s">
        <v>29</v>
      </c>
      <c r="I101" s="55">
        <v>13</v>
      </c>
      <c r="J101" s="55">
        <v>2</v>
      </c>
      <c r="K101" s="250">
        <v>15.384615384615385</v>
      </c>
      <c r="L101" s="55">
        <v>2</v>
      </c>
      <c r="M101" s="55">
        <v>15.384615384615385</v>
      </c>
      <c r="N101" s="5"/>
      <c r="O101" s="221" t="s">
        <v>223</v>
      </c>
      <c r="P101" s="5"/>
      <c r="Q101" s="19"/>
      <c r="R101" s="19"/>
      <c r="S101" s="2"/>
      <c r="T101" s="5"/>
      <c r="U101" s="5" t="s">
        <v>198</v>
      </c>
      <c r="V101" s="187" t="s">
        <v>199</v>
      </c>
      <c r="W101" s="132"/>
      <c r="X101" s="5"/>
    </row>
    <row r="102" spans="1:28" s="174" customFormat="1" ht="12.75">
      <c r="A102" s="15">
        <v>197</v>
      </c>
      <c r="B102" s="15" t="s">
        <v>191</v>
      </c>
      <c r="C102" s="15" t="s">
        <v>192</v>
      </c>
      <c r="D102" s="39" t="s">
        <v>193</v>
      </c>
      <c r="E102" s="41" t="s">
        <v>227</v>
      </c>
      <c r="F102" s="43" t="s">
        <v>228</v>
      </c>
      <c r="G102" s="216"/>
      <c r="H102" s="217"/>
      <c r="I102" s="26">
        <v>0</v>
      </c>
      <c r="J102" s="217"/>
      <c r="K102" s="217"/>
      <c r="L102" s="217"/>
      <c r="M102" s="217"/>
      <c r="N102" s="216"/>
      <c r="O102" s="221" t="s">
        <v>229</v>
      </c>
      <c r="P102" s="218"/>
      <c r="Q102" s="219"/>
      <c r="R102" s="236"/>
      <c r="S102" s="218"/>
      <c r="T102" s="224"/>
      <c r="U102" s="5" t="s">
        <v>198</v>
      </c>
      <c r="V102" s="187" t="s">
        <v>199</v>
      </c>
      <c r="W102" s="132"/>
      <c r="X102" s="217"/>
      <c r="Y102" s="217"/>
      <c r="Z102" s="217"/>
      <c r="AA102" s="217"/>
      <c r="AB102" s="218"/>
    </row>
    <row r="103" spans="1:24" s="15" customFormat="1" ht="12.75">
      <c r="A103" s="15">
        <v>199</v>
      </c>
      <c r="B103" s="15" t="s">
        <v>191</v>
      </c>
      <c r="C103" s="15" t="s">
        <v>192</v>
      </c>
      <c r="D103" s="39" t="s">
        <v>193</v>
      </c>
      <c r="E103" s="71" t="s">
        <v>230</v>
      </c>
      <c r="F103" s="5"/>
      <c r="G103" s="5"/>
      <c r="H103" s="25" t="s">
        <v>29</v>
      </c>
      <c r="I103" s="55">
        <v>6</v>
      </c>
      <c r="J103" s="55">
        <v>0</v>
      </c>
      <c r="K103" s="55"/>
      <c r="L103" s="55"/>
      <c r="M103" s="55"/>
      <c r="N103" s="5"/>
      <c r="O103" s="218" t="s">
        <v>214</v>
      </c>
      <c r="P103" s="5"/>
      <c r="Q103" s="19"/>
      <c r="R103" s="19"/>
      <c r="S103" s="2"/>
      <c r="T103" s="5"/>
      <c r="U103" s="5" t="s">
        <v>198</v>
      </c>
      <c r="V103" s="187" t="s">
        <v>199</v>
      </c>
      <c r="W103" s="132"/>
      <c r="X103" s="5"/>
    </row>
    <row r="104" spans="1:24" s="15" customFormat="1" ht="12.75">
      <c r="A104" s="15">
        <v>201</v>
      </c>
      <c r="B104" s="15" t="s">
        <v>191</v>
      </c>
      <c r="C104" s="15" t="s">
        <v>192</v>
      </c>
      <c r="D104" s="39" t="s">
        <v>193</v>
      </c>
      <c r="E104" s="71" t="s">
        <v>231</v>
      </c>
      <c r="F104" s="5" t="s">
        <v>232</v>
      </c>
      <c r="G104" s="5"/>
      <c r="H104" s="25" t="s">
        <v>29</v>
      </c>
      <c r="I104" s="55">
        <v>9</v>
      </c>
      <c r="J104" s="55">
        <v>0</v>
      </c>
      <c r="K104" s="55"/>
      <c r="L104" s="55"/>
      <c r="M104" s="55"/>
      <c r="N104" s="5"/>
      <c r="O104" s="218" t="s">
        <v>208</v>
      </c>
      <c r="P104" s="5"/>
      <c r="Q104" s="19"/>
      <c r="R104" s="19"/>
      <c r="S104" s="2"/>
      <c r="T104" s="5"/>
      <c r="U104" s="5" t="s">
        <v>198</v>
      </c>
      <c r="V104" s="187" t="s">
        <v>199</v>
      </c>
      <c r="W104" s="132"/>
      <c r="X104" s="5"/>
    </row>
    <row r="105" spans="1:24" s="15" customFormat="1" ht="12.75">
      <c r="A105" s="15">
        <v>203</v>
      </c>
      <c r="B105" s="15" t="s">
        <v>191</v>
      </c>
      <c r="C105" s="15" t="s">
        <v>192</v>
      </c>
      <c r="D105" s="39" t="s">
        <v>193</v>
      </c>
      <c r="E105" s="71" t="s">
        <v>233</v>
      </c>
      <c r="F105" s="5"/>
      <c r="G105" s="5"/>
      <c r="H105" s="25" t="s">
        <v>29</v>
      </c>
      <c r="I105" s="243">
        <v>2</v>
      </c>
      <c r="J105" s="55">
        <v>0</v>
      </c>
      <c r="K105" s="55"/>
      <c r="L105" s="55"/>
      <c r="M105" s="55"/>
      <c r="N105" s="5"/>
      <c r="O105" s="218" t="s">
        <v>210</v>
      </c>
      <c r="P105" s="5"/>
      <c r="Q105" s="19"/>
      <c r="R105" s="19"/>
      <c r="S105" s="2"/>
      <c r="T105" s="5"/>
      <c r="U105" s="5" t="s">
        <v>198</v>
      </c>
      <c r="V105" s="187" t="s">
        <v>199</v>
      </c>
      <c r="W105" s="132"/>
      <c r="X105" s="5"/>
    </row>
    <row r="106" spans="1:24" s="15" customFormat="1" ht="12.75">
      <c r="A106" s="15">
        <v>205</v>
      </c>
      <c r="B106" s="15" t="s">
        <v>191</v>
      </c>
      <c r="C106" s="15" t="s">
        <v>192</v>
      </c>
      <c r="D106" s="39" t="s">
        <v>193</v>
      </c>
      <c r="E106" s="71" t="s">
        <v>234</v>
      </c>
      <c r="F106" s="5" t="s">
        <v>235</v>
      </c>
      <c r="G106" s="5"/>
      <c r="H106" s="25" t="s">
        <v>29</v>
      </c>
      <c r="I106" s="55">
        <v>1</v>
      </c>
      <c r="J106" s="55">
        <v>0</v>
      </c>
      <c r="K106" s="55"/>
      <c r="L106" s="55"/>
      <c r="M106" s="55"/>
      <c r="N106" s="5"/>
      <c r="O106" s="218" t="s">
        <v>210</v>
      </c>
      <c r="P106" s="5"/>
      <c r="Q106" s="19"/>
      <c r="R106" s="19"/>
      <c r="S106" s="2"/>
      <c r="T106" s="5"/>
      <c r="U106" s="5" t="s">
        <v>198</v>
      </c>
      <c r="V106" s="187" t="s">
        <v>199</v>
      </c>
      <c r="W106" s="132"/>
      <c r="X106" s="5"/>
    </row>
    <row r="107" spans="1:28" s="174" customFormat="1" ht="12.75">
      <c r="A107" s="15">
        <v>207</v>
      </c>
      <c r="B107" s="15" t="s">
        <v>191</v>
      </c>
      <c r="C107" s="15" t="s">
        <v>192</v>
      </c>
      <c r="D107" s="39" t="s">
        <v>193</v>
      </c>
      <c r="E107" s="41" t="s">
        <v>236</v>
      </c>
      <c r="F107" s="15" t="s">
        <v>237</v>
      </c>
      <c r="G107" s="216"/>
      <c r="H107" s="217"/>
      <c r="I107" s="26">
        <v>0</v>
      </c>
      <c r="J107" s="217"/>
      <c r="K107" s="217"/>
      <c r="L107" s="217"/>
      <c r="M107" s="217"/>
      <c r="N107" s="216" t="s">
        <v>238</v>
      </c>
      <c r="O107" s="218" t="s">
        <v>239</v>
      </c>
      <c r="P107" s="218"/>
      <c r="Q107" s="219"/>
      <c r="R107" s="236"/>
      <c r="S107" s="218"/>
      <c r="T107" s="224"/>
      <c r="U107" s="5" t="s">
        <v>198</v>
      </c>
      <c r="V107" s="187" t="s">
        <v>199</v>
      </c>
      <c r="W107" s="132"/>
      <c r="X107" s="218"/>
      <c r="Y107" s="237"/>
      <c r="Z107" s="223"/>
      <c r="AA107" s="218"/>
      <c r="AB107" s="224"/>
    </row>
    <row r="108" spans="1:28" s="174" customFormat="1" ht="12.75">
      <c r="A108" s="15">
        <v>209</v>
      </c>
      <c r="B108" s="15" t="s">
        <v>191</v>
      </c>
      <c r="C108" s="15" t="s">
        <v>192</v>
      </c>
      <c r="D108" s="39" t="s">
        <v>193</v>
      </c>
      <c r="E108" s="41" t="s">
        <v>240</v>
      </c>
      <c r="F108" s="218"/>
      <c r="G108" s="216"/>
      <c r="H108" s="217"/>
      <c r="I108" s="26">
        <v>0</v>
      </c>
      <c r="J108" s="217"/>
      <c r="K108" s="217"/>
      <c r="L108" s="217"/>
      <c r="M108" s="217"/>
      <c r="N108" s="216" t="s">
        <v>238</v>
      </c>
      <c r="O108" s="218" t="s">
        <v>239</v>
      </c>
      <c r="P108" s="218"/>
      <c r="Q108" s="219"/>
      <c r="R108" s="236"/>
      <c r="S108" s="218"/>
      <c r="T108" s="224"/>
      <c r="U108" s="5" t="s">
        <v>198</v>
      </c>
      <c r="V108" s="187" t="s">
        <v>199</v>
      </c>
      <c r="W108" s="132"/>
      <c r="X108" s="218"/>
      <c r="Y108" s="218"/>
      <c r="Z108" s="218"/>
      <c r="AA108" s="218"/>
      <c r="AB108" s="218"/>
    </row>
    <row r="109" spans="1:28" s="174" customFormat="1" ht="12.75">
      <c r="A109" s="15">
        <v>211</v>
      </c>
      <c r="B109" s="15" t="s">
        <v>191</v>
      </c>
      <c r="C109" s="15" t="s">
        <v>192</v>
      </c>
      <c r="D109" s="39" t="s">
        <v>193</v>
      </c>
      <c r="E109" s="41" t="s">
        <v>241</v>
      </c>
      <c r="F109" s="218"/>
      <c r="G109" s="216"/>
      <c r="H109" s="217"/>
      <c r="I109" s="26">
        <v>0</v>
      </c>
      <c r="J109" s="217"/>
      <c r="K109" s="217"/>
      <c r="L109" s="217"/>
      <c r="M109" s="217"/>
      <c r="N109" s="216" t="s">
        <v>238</v>
      </c>
      <c r="O109" s="218" t="s">
        <v>239</v>
      </c>
      <c r="P109" s="218"/>
      <c r="Q109" s="219"/>
      <c r="R109" s="236"/>
      <c r="S109" s="218"/>
      <c r="T109" s="224"/>
      <c r="U109" s="5" t="s">
        <v>198</v>
      </c>
      <c r="V109" s="187" t="s">
        <v>199</v>
      </c>
      <c r="W109" s="132"/>
      <c r="X109" s="217"/>
      <c r="Y109" s="217"/>
      <c r="Z109" s="217"/>
      <c r="AA109" s="217"/>
      <c r="AB109" s="218"/>
    </row>
    <row r="110" spans="1:28" s="174" customFormat="1" ht="12.75">
      <c r="A110" s="15">
        <v>213</v>
      </c>
      <c r="B110" s="15" t="s">
        <v>191</v>
      </c>
      <c r="C110" s="15" t="s">
        <v>192</v>
      </c>
      <c r="D110" s="39" t="s">
        <v>193</v>
      </c>
      <c r="E110" s="235" t="s">
        <v>242</v>
      </c>
      <c r="F110" s="218"/>
      <c r="G110" s="216"/>
      <c r="H110" s="217"/>
      <c r="I110" s="26">
        <v>0</v>
      </c>
      <c r="J110" s="217"/>
      <c r="K110" s="217"/>
      <c r="L110" s="217"/>
      <c r="M110" s="217"/>
      <c r="N110" s="216"/>
      <c r="O110" s="218" t="s">
        <v>243</v>
      </c>
      <c r="P110" s="218"/>
      <c r="Q110" s="219"/>
      <c r="R110" s="236"/>
      <c r="S110" s="218"/>
      <c r="T110" s="224"/>
      <c r="U110" s="5" t="s">
        <v>198</v>
      </c>
      <c r="V110" s="187" t="s">
        <v>199</v>
      </c>
      <c r="W110" s="132"/>
      <c r="X110" s="218"/>
      <c r="Y110" s="237"/>
      <c r="Z110" s="225"/>
      <c r="AB110" s="224"/>
    </row>
    <row r="111" spans="1:28" s="174" customFormat="1" ht="12.75">
      <c r="A111" s="15">
        <v>215</v>
      </c>
      <c r="B111" s="15" t="s">
        <v>191</v>
      </c>
      <c r="C111" s="15" t="s">
        <v>192</v>
      </c>
      <c r="D111" s="39" t="s">
        <v>193</v>
      </c>
      <c r="E111" s="235" t="s">
        <v>244</v>
      </c>
      <c r="F111" s="218"/>
      <c r="G111" s="216"/>
      <c r="H111" s="217"/>
      <c r="I111" s="26">
        <v>0</v>
      </c>
      <c r="J111" s="217"/>
      <c r="K111" s="217"/>
      <c r="L111" s="217"/>
      <c r="M111" s="217"/>
      <c r="N111" s="216"/>
      <c r="O111" s="218" t="s">
        <v>243</v>
      </c>
      <c r="P111" s="218"/>
      <c r="Q111" s="219"/>
      <c r="R111" s="236"/>
      <c r="S111" s="218"/>
      <c r="T111" s="224"/>
      <c r="U111" s="5" t="s">
        <v>198</v>
      </c>
      <c r="V111" s="187" t="s">
        <v>199</v>
      </c>
      <c r="W111" s="132"/>
      <c r="X111" s="218"/>
      <c r="Y111" s="237"/>
      <c r="Z111" s="225"/>
      <c r="AB111" s="224"/>
    </row>
    <row r="112" spans="1:28" s="174" customFormat="1" ht="12.75">
      <c r="A112" s="15">
        <v>217</v>
      </c>
      <c r="B112" s="15" t="s">
        <v>191</v>
      </c>
      <c r="C112" s="15" t="s">
        <v>192</v>
      </c>
      <c r="D112" s="39" t="s">
        <v>193</v>
      </c>
      <c r="E112" s="235" t="s">
        <v>245</v>
      </c>
      <c r="F112" s="218"/>
      <c r="G112" s="216"/>
      <c r="H112" s="217"/>
      <c r="I112" s="26">
        <v>0</v>
      </c>
      <c r="J112" s="217"/>
      <c r="K112" s="217"/>
      <c r="L112" s="217"/>
      <c r="M112" s="217"/>
      <c r="N112" s="216"/>
      <c r="O112" s="218" t="s">
        <v>243</v>
      </c>
      <c r="P112" s="218"/>
      <c r="Q112" s="219"/>
      <c r="R112" s="236"/>
      <c r="S112" s="218"/>
      <c r="T112" s="224"/>
      <c r="U112" s="5" t="s">
        <v>198</v>
      </c>
      <c r="V112" s="187" t="s">
        <v>199</v>
      </c>
      <c r="W112" s="132"/>
      <c r="X112" s="218"/>
      <c r="Y112" s="237"/>
      <c r="Z112" s="225"/>
      <c r="AB112" s="224"/>
    </row>
    <row r="113" spans="1:28" s="174" customFormat="1" ht="12.75">
      <c r="A113" s="15">
        <v>219</v>
      </c>
      <c r="B113" s="15" t="s">
        <v>191</v>
      </c>
      <c r="C113" s="15" t="s">
        <v>192</v>
      </c>
      <c r="D113" s="39" t="s">
        <v>193</v>
      </c>
      <c r="E113" s="235" t="s">
        <v>246</v>
      </c>
      <c r="F113" s="218"/>
      <c r="G113" s="216"/>
      <c r="H113" s="217"/>
      <c r="I113" s="26">
        <v>0</v>
      </c>
      <c r="J113" s="217"/>
      <c r="K113" s="217"/>
      <c r="L113" s="217"/>
      <c r="M113" s="217"/>
      <c r="N113" s="216"/>
      <c r="O113" s="218" t="s">
        <v>243</v>
      </c>
      <c r="P113" s="218"/>
      <c r="Q113" s="219"/>
      <c r="R113" s="236"/>
      <c r="S113" s="218"/>
      <c r="T113" s="224"/>
      <c r="U113" s="5" t="s">
        <v>198</v>
      </c>
      <c r="V113" s="187" t="s">
        <v>199</v>
      </c>
      <c r="W113" s="132"/>
      <c r="X113" s="218"/>
      <c r="Y113" s="237"/>
      <c r="Z113" s="225"/>
      <c r="AB113" s="224"/>
    </row>
    <row r="114" spans="1:24" s="15" customFormat="1" ht="12.75">
      <c r="A114" s="15">
        <v>221</v>
      </c>
      <c r="B114" s="15" t="s">
        <v>191</v>
      </c>
      <c r="C114" s="15" t="s">
        <v>192</v>
      </c>
      <c r="D114" s="52" t="s">
        <v>247</v>
      </c>
      <c r="E114" s="71" t="s">
        <v>248</v>
      </c>
      <c r="F114" s="5" t="s">
        <v>249</v>
      </c>
      <c r="G114" s="5" t="s">
        <v>250</v>
      </c>
      <c r="H114" s="25" t="s">
        <v>29</v>
      </c>
      <c r="I114" s="55">
        <v>61</v>
      </c>
      <c r="J114" s="55">
        <v>11</v>
      </c>
      <c r="K114" s="250">
        <v>18.0327868852459</v>
      </c>
      <c r="L114" s="55">
        <v>15</v>
      </c>
      <c r="M114" s="55">
        <v>24.59016393442623</v>
      </c>
      <c r="N114" s="5"/>
      <c r="O114" s="221" t="s">
        <v>251</v>
      </c>
      <c r="P114" s="5"/>
      <c r="Q114" s="19"/>
      <c r="R114" s="19"/>
      <c r="S114" s="53"/>
      <c r="T114" s="5"/>
      <c r="U114" s="5" t="s">
        <v>198</v>
      </c>
      <c r="V114" s="187" t="s">
        <v>199</v>
      </c>
      <c r="W114" s="132"/>
      <c r="X114" s="5"/>
    </row>
    <row r="115" spans="1:24" s="15" customFormat="1" ht="12.75">
      <c r="A115" s="15">
        <v>223</v>
      </c>
      <c r="B115" s="15" t="s">
        <v>191</v>
      </c>
      <c r="C115" s="15" t="s">
        <v>192</v>
      </c>
      <c r="D115" s="52" t="s">
        <v>247</v>
      </c>
      <c r="E115" s="71" t="s">
        <v>252</v>
      </c>
      <c r="F115" s="54"/>
      <c r="G115" s="54"/>
      <c r="H115" s="25" t="s">
        <v>136</v>
      </c>
      <c r="I115" s="243">
        <v>38</v>
      </c>
      <c r="J115" s="62">
        <v>9.88</v>
      </c>
      <c r="K115" s="55">
        <v>26</v>
      </c>
      <c r="L115" s="55">
        <v>10</v>
      </c>
      <c r="M115" s="55">
        <v>26.31578947368421</v>
      </c>
      <c r="N115" s="54"/>
      <c r="O115" s="221" t="s">
        <v>251</v>
      </c>
      <c r="P115" s="5"/>
      <c r="Q115" s="19"/>
      <c r="R115" s="19"/>
      <c r="S115" s="2"/>
      <c r="T115" s="5"/>
      <c r="U115" s="5" t="s">
        <v>198</v>
      </c>
      <c r="V115" s="187" t="s">
        <v>199</v>
      </c>
      <c r="W115" s="132"/>
      <c r="X115" s="5"/>
    </row>
    <row r="116" spans="1:24" s="15" customFormat="1" ht="12.75">
      <c r="A116" s="15">
        <v>225</v>
      </c>
      <c r="B116" s="15" t="s">
        <v>191</v>
      </c>
      <c r="C116" s="15" t="s">
        <v>192</v>
      </c>
      <c r="D116" s="52" t="s">
        <v>247</v>
      </c>
      <c r="E116" s="71" t="s">
        <v>253</v>
      </c>
      <c r="F116" s="5" t="s">
        <v>254</v>
      </c>
      <c r="G116" s="5" t="s">
        <v>254</v>
      </c>
      <c r="H116" s="25" t="s">
        <v>29</v>
      </c>
      <c r="I116" s="55">
        <v>5</v>
      </c>
      <c r="J116" s="55"/>
      <c r="K116" s="55"/>
      <c r="L116" s="55"/>
      <c r="M116" s="55"/>
      <c r="N116" s="5"/>
      <c r="O116" s="221" t="s">
        <v>251</v>
      </c>
      <c r="P116" s="5"/>
      <c r="Q116" s="19"/>
      <c r="R116" s="19"/>
      <c r="S116" s="2"/>
      <c r="T116" s="5"/>
      <c r="U116" s="5" t="s">
        <v>198</v>
      </c>
      <c r="V116" s="187" t="s">
        <v>199</v>
      </c>
      <c r="W116" s="132"/>
      <c r="X116" s="5"/>
    </row>
    <row r="117" spans="1:24" s="15" customFormat="1" ht="12.75">
      <c r="A117" s="15">
        <v>227</v>
      </c>
      <c r="B117" s="15" t="s">
        <v>191</v>
      </c>
      <c r="C117" s="15" t="s">
        <v>192</v>
      </c>
      <c r="D117" s="52" t="s">
        <v>247</v>
      </c>
      <c r="E117" s="71" t="s">
        <v>255</v>
      </c>
      <c r="F117" s="5"/>
      <c r="G117" s="5"/>
      <c r="H117" s="25" t="s">
        <v>29</v>
      </c>
      <c r="I117" s="55">
        <v>4</v>
      </c>
      <c r="J117" s="55">
        <v>1</v>
      </c>
      <c r="K117" s="250">
        <v>25</v>
      </c>
      <c r="L117" s="55">
        <v>1</v>
      </c>
      <c r="M117" s="55">
        <v>25</v>
      </c>
      <c r="N117" s="5"/>
      <c r="O117" s="221" t="s">
        <v>251</v>
      </c>
      <c r="P117" s="5"/>
      <c r="Q117" s="19"/>
      <c r="R117" s="19"/>
      <c r="S117" s="2"/>
      <c r="T117" s="5"/>
      <c r="U117" s="5" t="s">
        <v>198</v>
      </c>
      <c r="V117" s="187" t="s">
        <v>199</v>
      </c>
      <c r="W117" s="132"/>
      <c r="X117" s="5"/>
    </row>
    <row r="118" spans="1:24" s="15" customFormat="1" ht="12.75">
      <c r="A118" s="15">
        <v>229</v>
      </c>
      <c r="B118" s="15" t="s">
        <v>191</v>
      </c>
      <c r="C118" s="15" t="s">
        <v>192</v>
      </c>
      <c r="D118" s="52" t="s">
        <v>247</v>
      </c>
      <c r="E118" s="71" t="s">
        <v>256</v>
      </c>
      <c r="F118" s="5" t="s">
        <v>257</v>
      </c>
      <c r="G118" s="5" t="s">
        <v>258</v>
      </c>
      <c r="H118" s="25" t="s">
        <v>29</v>
      </c>
      <c r="I118" s="55">
        <v>24</v>
      </c>
      <c r="J118" s="55">
        <v>7</v>
      </c>
      <c r="K118" s="250">
        <v>29.166666666666668</v>
      </c>
      <c r="L118" s="55">
        <v>7</v>
      </c>
      <c r="M118" s="55">
        <v>29.166666666666668</v>
      </c>
      <c r="N118" s="5"/>
      <c r="O118" s="218" t="s">
        <v>220</v>
      </c>
      <c r="P118" s="5"/>
      <c r="Q118" s="19"/>
      <c r="R118" s="19"/>
      <c r="S118" s="2"/>
      <c r="T118" s="5"/>
      <c r="U118" s="5" t="s">
        <v>198</v>
      </c>
      <c r="V118" s="187" t="s">
        <v>199</v>
      </c>
      <c r="W118" s="132"/>
      <c r="X118" s="5"/>
    </row>
    <row r="119" spans="1:24" s="15" customFormat="1" ht="12.75">
      <c r="A119" s="15">
        <v>231</v>
      </c>
      <c r="B119" s="15" t="s">
        <v>191</v>
      </c>
      <c r="C119" s="15" t="s">
        <v>192</v>
      </c>
      <c r="D119" s="52" t="s">
        <v>247</v>
      </c>
      <c r="E119" s="71" t="s">
        <v>259</v>
      </c>
      <c r="F119" s="5"/>
      <c r="G119" s="5"/>
      <c r="H119" s="25" t="s">
        <v>136</v>
      </c>
      <c r="I119" s="55">
        <v>6</v>
      </c>
      <c r="J119" s="55"/>
      <c r="K119" s="55"/>
      <c r="L119" s="55"/>
      <c r="M119" s="55"/>
      <c r="N119" s="5"/>
      <c r="O119" s="218" t="s">
        <v>220</v>
      </c>
      <c r="P119" s="5"/>
      <c r="Q119" s="19"/>
      <c r="R119" s="19"/>
      <c r="S119" s="2"/>
      <c r="T119" s="5"/>
      <c r="U119" s="5" t="s">
        <v>198</v>
      </c>
      <c r="V119" s="187" t="s">
        <v>199</v>
      </c>
      <c r="W119" s="132"/>
      <c r="X119" s="5"/>
    </row>
    <row r="120" spans="1:24" s="15" customFormat="1" ht="12.75">
      <c r="A120" s="15">
        <v>233</v>
      </c>
      <c r="B120" s="15" t="s">
        <v>191</v>
      </c>
      <c r="C120" s="15" t="s">
        <v>192</v>
      </c>
      <c r="D120" s="52" t="s">
        <v>247</v>
      </c>
      <c r="E120" s="71" t="s">
        <v>260</v>
      </c>
      <c r="F120" s="5"/>
      <c r="G120" s="5" t="s">
        <v>261</v>
      </c>
      <c r="H120" s="25" t="s">
        <v>29</v>
      </c>
      <c r="I120" s="55">
        <v>2</v>
      </c>
      <c r="J120" s="55"/>
      <c r="K120" s="55"/>
      <c r="L120" s="55"/>
      <c r="M120" s="55"/>
      <c r="N120" s="5"/>
      <c r="O120" s="221" t="s">
        <v>262</v>
      </c>
      <c r="P120" s="5"/>
      <c r="Q120" s="19"/>
      <c r="R120" s="19"/>
      <c r="S120" s="2"/>
      <c r="T120" s="5"/>
      <c r="U120" s="5" t="s">
        <v>198</v>
      </c>
      <c r="V120" s="187" t="s">
        <v>199</v>
      </c>
      <c r="W120" s="132"/>
      <c r="X120" s="5"/>
    </row>
    <row r="121" spans="1:24" s="15" customFormat="1" ht="12.75">
      <c r="A121" s="15">
        <v>235</v>
      </c>
      <c r="B121" s="15" t="s">
        <v>191</v>
      </c>
      <c r="C121" s="15" t="s">
        <v>192</v>
      </c>
      <c r="D121" s="52" t="s">
        <v>247</v>
      </c>
      <c r="E121" s="71" t="s">
        <v>263</v>
      </c>
      <c r="F121" s="5" t="s">
        <v>264</v>
      </c>
      <c r="G121" s="5" t="s">
        <v>265</v>
      </c>
      <c r="H121" s="25" t="s">
        <v>29</v>
      </c>
      <c r="I121" s="55">
        <v>8</v>
      </c>
      <c r="J121" s="55"/>
      <c r="K121" s="55"/>
      <c r="L121" s="55"/>
      <c r="M121" s="55"/>
      <c r="N121" s="5"/>
      <c r="O121" s="221" t="s">
        <v>262</v>
      </c>
      <c r="P121" s="5"/>
      <c r="Q121" s="19"/>
      <c r="R121" s="19"/>
      <c r="S121" s="2"/>
      <c r="T121" s="5"/>
      <c r="U121" s="5" t="s">
        <v>198</v>
      </c>
      <c r="V121" s="187" t="s">
        <v>199</v>
      </c>
      <c r="W121" s="132"/>
      <c r="X121" s="5"/>
    </row>
    <row r="122" spans="1:24" s="15" customFormat="1" ht="12.75">
      <c r="A122" s="15">
        <v>237</v>
      </c>
      <c r="B122" s="15" t="s">
        <v>191</v>
      </c>
      <c r="C122" s="15" t="s">
        <v>192</v>
      </c>
      <c r="D122" s="52" t="s">
        <v>247</v>
      </c>
      <c r="E122" s="71" t="s">
        <v>266</v>
      </c>
      <c r="F122" s="54" t="s">
        <v>267</v>
      </c>
      <c r="G122" s="54" t="s">
        <v>268</v>
      </c>
      <c r="H122" s="25" t="s">
        <v>29</v>
      </c>
      <c r="I122" s="243">
        <v>14</v>
      </c>
      <c r="J122" s="62">
        <v>6.02</v>
      </c>
      <c r="K122" s="55">
        <v>43</v>
      </c>
      <c r="L122" s="55">
        <v>14</v>
      </c>
      <c r="M122" s="55">
        <v>100</v>
      </c>
      <c r="N122" s="54" t="s">
        <v>266</v>
      </c>
      <c r="O122" s="54" t="s">
        <v>269</v>
      </c>
      <c r="P122" s="5"/>
      <c r="Q122" s="19"/>
      <c r="R122" s="19"/>
      <c r="S122" s="2"/>
      <c r="T122" s="5"/>
      <c r="U122" s="5" t="s">
        <v>198</v>
      </c>
      <c r="V122" s="5" t="s">
        <v>270</v>
      </c>
      <c r="W122" s="65"/>
      <c r="X122" s="5"/>
    </row>
    <row r="123" spans="1:24" s="15" customFormat="1" ht="12.75">
      <c r="A123" s="15">
        <v>239</v>
      </c>
      <c r="B123" s="15" t="s">
        <v>191</v>
      </c>
      <c r="C123" s="15" t="s">
        <v>192</v>
      </c>
      <c r="D123" s="52" t="s">
        <v>247</v>
      </c>
      <c r="E123" s="41" t="s">
        <v>271</v>
      </c>
      <c r="F123" s="54"/>
      <c r="G123" s="54"/>
      <c r="H123" s="25"/>
      <c r="I123" s="26">
        <v>0</v>
      </c>
      <c r="J123" s="62"/>
      <c r="K123" s="55"/>
      <c r="L123" s="55"/>
      <c r="M123" s="55"/>
      <c r="N123" s="54" t="s">
        <v>266</v>
      </c>
      <c r="O123" s="54" t="s">
        <v>269</v>
      </c>
      <c r="P123" s="5"/>
      <c r="Q123" s="19"/>
      <c r="R123" s="19"/>
      <c r="S123" s="2"/>
      <c r="T123" s="5"/>
      <c r="U123" s="5" t="s">
        <v>198</v>
      </c>
      <c r="V123" s="5" t="s">
        <v>270</v>
      </c>
      <c r="W123" s="65"/>
      <c r="X123" s="5"/>
    </row>
    <row r="124" spans="1:24" s="15" customFormat="1" ht="12.75">
      <c r="A124" s="15">
        <v>241</v>
      </c>
      <c r="B124" s="15" t="s">
        <v>191</v>
      </c>
      <c r="C124" s="15" t="s">
        <v>192</v>
      </c>
      <c r="D124" s="52" t="s">
        <v>247</v>
      </c>
      <c r="E124" s="41" t="s">
        <v>272</v>
      </c>
      <c r="F124" s="5" t="s">
        <v>273</v>
      </c>
      <c r="G124" s="5"/>
      <c r="H124" s="25"/>
      <c r="I124" s="26">
        <v>0</v>
      </c>
      <c r="J124" s="55"/>
      <c r="K124" s="55"/>
      <c r="L124" s="55"/>
      <c r="M124" s="55"/>
      <c r="N124" s="5" t="s">
        <v>274</v>
      </c>
      <c r="O124" s="5" t="s">
        <v>275</v>
      </c>
      <c r="P124" s="5"/>
      <c r="Q124" s="19"/>
      <c r="R124" s="19"/>
      <c r="S124" s="2"/>
      <c r="T124" s="5"/>
      <c r="U124" s="5" t="s">
        <v>198</v>
      </c>
      <c r="V124" s="5" t="s">
        <v>270</v>
      </c>
      <c r="W124" s="65"/>
      <c r="X124" s="5"/>
    </row>
    <row r="125" spans="1:24" s="15" customFormat="1" ht="12.75">
      <c r="A125" s="15">
        <v>243</v>
      </c>
      <c r="B125" s="15" t="s">
        <v>191</v>
      </c>
      <c r="C125" s="15" t="s">
        <v>192</v>
      </c>
      <c r="D125" s="52" t="s">
        <v>247</v>
      </c>
      <c r="E125" s="188" t="s">
        <v>276</v>
      </c>
      <c r="F125" s="15" t="s">
        <v>277</v>
      </c>
      <c r="G125" s="5"/>
      <c r="H125" s="25"/>
      <c r="I125" s="26">
        <v>0</v>
      </c>
      <c r="J125" s="55"/>
      <c r="K125" s="55"/>
      <c r="L125" s="55"/>
      <c r="M125" s="55"/>
      <c r="N125" s="5" t="s">
        <v>274</v>
      </c>
      <c r="O125" s="5" t="s">
        <v>275</v>
      </c>
      <c r="P125" s="5"/>
      <c r="Q125" s="19"/>
      <c r="R125" s="19"/>
      <c r="S125" s="2"/>
      <c r="T125" s="5"/>
      <c r="U125" s="5" t="s">
        <v>198</v>
      </c>
      <c r="V125" s="5" t="s">
        <v>270</v>
      </c>
      <c r="W125" s="65"/>
      <c r="X125" s="5"/>
    </row>
    <row r="126" spans="1:24" s="15" customFormat="1" ht="12.75">
      <c r="A126" s="15">
        <v>245</v>
      </c>
      <c r="B126" s="15" t="s">
        <v>191</v>
      </c>
      <c r="C126" s="15" t="s">
        <v>192</v>
      </c>
      <c r="D126" s="52" t="s">
        <v>247</v>
      </c>
      <c r="E126" s="188" t="s">
        <v>278</v>
      </c>
      <c r="F126" s="15" t="s">
        <v>279</v>
      </c>
      <c r="G126" s="5"/>
      <c r="H126" s="25"/>
      <c r="I126" s="26">
        <v>0</v>
      </c>
      <c r="J126" s="55"/>
      <c r="K126" s="55"/>
      <c r="L126" s="55"/>
      <c r="M126" s="55"/>
      <c r="N126" s="5" t="s">
        <v>274</v>
      </c>
      <c r="O126" s="5" t="s">
        <v>275</v>
      </c>
      <c r="P126" s="5"/>
      <c r="Q126" s="19"/>
      <c r="R126" s="19"/>
      <c r="S126" s="2"/>
      <c r="T126" s="5"/>
      <c r="U126" s="5" t="s">
        <v>198</v>
      </c>
      <c r="V126" s="5" t="s">
        <v>270</v>
      </c>
      <c r="W126" s="65"/>
      <c r="X126" s="5"/>
    </row>
    <row r="127" spans="1:24" s="15" customFormat="1" ht="12.75">
      <c r="A127" s="15">
        <v>247</v>
      </c>
      <c r="B127" s="15" t="s">
        <v>191</v>
      </c>
      <c r="C127" s="56" t="s">
        <v>280</v>
      </c>
      <c r="D127" s="36" t="s">
        <v>281</v>
      </c>
      <c r="E127" s="57" t="s">
        <v>282</v>
      </c>
      <c r="F127" s="5" t="s">
        <v>283</v>
      </c>
      <c r="G127" s="5"/>
      <c r="H127" s="25" t="s">
        <v>29</v>
      </c>
      <c r="I127" s="55">
        <v>15</v>
      </c>
      <c r="J127" s="55"/>
      <c r="K127" s="55"/>
      <c r="L127" s="55"/>
      <c r="M127" s="55"/>
      <c r="N127" s="5"/>
      <c r="O127" s="5" t="s">
        <v>284</v>
      </c>
      <c r="P127" s="5"/>
      <c r="Q127" s="19">
        <v>17</v>
      </c>
      <c r="R127" s="19">
        <v>0</v>
      </c>
      <c r="S127" s="2"/>
      <c r="T127" s="57" t="s">
        <v>285</v>
      </c>
      <c r="U127" s="15" t="s">
        <v>348</v>
      </c>
      <c r="V127" s="5" t="s">
        <v>286</v>
      </c>
      <c r="W127" s="65"/>
      <c r="X127" s="194" t="s">
        <v>287</v>
      </c>
    </row>
    <row r="128" spans="1:24" s="15" customFormat="1" ht="12.75">
      <c r="A128" s="15">
        <v>249</v>
      </c>
      <c r="B128" s="15" t="s">
        <v>191</v>
      </c>
      <c r="C128" s="56" t="s">
        <v>280</v>
      </c>
      <c r="D128" s="36" t="s">
        <v>281</v>
      </c>
      <c r="E128" s="71" t="s">
        <v>288</v>
      </c>
      <c r="F128" s="5"/>
      <c r="G128" s="5"/>
      <c r="H128" s="25" t="s">
        <v>29</v>
      </c>
      <c r="I128" s="55">
        <v>71</v>
      </c>
      <c r="J128" s="55"/>
      <c r="K128" s="55"/>
      <c r="L128" s="55"/>
      <c r="M128" s="55"/>
      <c r="N128" s="5"/>
      <c r="O128" s="5" t="s">
        <v>284</v>
      </c>
      <c r="P128" s="5"/>
      <c r="Q128" s="19">
        <v>77</v>
      </c>
      <c r="R128" s="19">
        <v>0</v>
      </c>
      <c r="S128" s="2"/>
      <c r="T128" s="195" t="s">
        <v>289</v>
      </c>
      <c r="U128" s="15" t="s">
        <v>348</v>
      </c>
      <c r="V128" s="5" t="s">
        <v>286</v>
      </c>
      <c r="W128" s="65"/>
      <c r="X128" s="57" t="s">
        <v>290</v>
      </c>
    </row>
    <row r="129" spans="1:24" s="15" customFormat="1" ht="12.75">
      <c r="A129" s="15">
        <v>251</v>
      </c>
      <c r="B129" s="15" t="s">
        <v>191</v>
      </c>
      <c r="C129" s="56" t="s">
        <v>280</v>
      </c>
      <c r="D129" s="36" t="s">
        <v>281</v>
      </c>
      <c r="E129" s="71" t="s">
        <v>291</v>
      </c>
      <c r="F129" s="5"/>
      <c r="G129" s="5"/>
      <c r="H129" s="25" t="s">
        <v>29</v>
      </c>
      <c r="I129" s="55">
        <v>2</v>
      </c>
      <c r="J129" s="55"/>
      <c r="K129" s="55"/>
      <c r="L129" s="55"/>
      <c r="M129" s="55"/>
      <c r="N129" s="5"/>
      <c r="O129" s="5" t="s">
        <v>292</v>
      </c>
      <c r="P129" s="5"/>
      <c r="Q129" s="19">
        <v>155</v>
      </c>
      <c r="R129" s="19">
        <v>155</v>
      </c>
      <c r="S129" s="2"/>
      <c r="U129" s="15" t="s">
        <v>348</v>
      </c>
      <c r="V129" s="5" t="s">
        <v>286</v>
      </c>
      <c r="W129" s="65"/>
      <c r="X129" s="5"/>
    </row>
    <row r="130" spans="1:24" s="15" customFormat="1" ht="12.75">
      <c r="A130" s="15">
        <v>253</v>
      </c>
      <c r="B130" s="15" t="s">
        <v>191</v>
      </c>
      <c r="C130" s="56" t="s">
        <v>280</v>
      </c>
      <c r="D130" s="36" t="s">
        <v>281</v>
      </c>
      <c r="E130" s="71" t="s">
        <v>293</v>
      </c>
      <c r="F130" s="5" t="s">
        <v>294</v>
      </c>
      <c r="G130" s="5"/>
      <c r="H130" s="25" t="s">
        <v>29</v>
      </c>
      <c r="I130" s="55">
        <v>95</v>
      </c>
      <c r="J130" s="55"/>
      <c r="K130" s="55"/>
      <c r="L130" s="55">
        <v>9</v>
      </c>
      <c r="M130" s="55">
        <v>9.473684210526317</v>
      </c>
      <c r="N130" s="5"/>
      <c r="O130" s="5" t="s">
        <v>284</v>
      </c>
      <c r="P130" s="5"/>
      <c r="Q130" s="19">
        <v>511</v>
      </c>
      <c r="R130" s="19">
        <v>491</v>
      </c>
      <c r="S130" s="2"/>
      <c r="T130" s="5"/>
      <c r="U130" s="15" t="s">
        <v>348</v>
      </c>
      <c r="V130" s="5" t="s">
        <v>286</v>
      </c>
      <c r="W130" s="65"/>
      <c r="X130" s="5"/>
    </row>
    <row r="131" spans="1:24" s="15" customFormat="1" ht="12.75">
      <c r="A131" s="15">
        <v>255</v>
      </c>
      <c r="B131" s="15" t="s">
        <v>191</v>
      </c>
      <c r="C131" s="56" t="s">
        <v>280</v>
      </c>
      <c r="D131" s="36" t="s">
        <v>281</v>
      </c>
      <c r="E131" s="71" t="s">
        <v>295</v>
      </c>
      <c r="F131" s="5"/>
      <c r="G131" s="5"/>
      <c r="H131" s="25" t="s">
        <v>29</v>
      </c>
      <c r="I131" s="55">
        <v>34</v>
      </c>
      <c r="J131" s="55"/>
      <c r="K131" s="55"/>
      <c r="L131" s="55"/>
      <c r="M131" s="55"/>
      <c r="N131" s="5"/>
      <c r="O131" s="5" t="s">
        <v>292</v>
      </c>
      <c r="P131" s="5"/>
      <c r="Q131" s="19">
        <v>265</v>
      </c>
      <c r="R131" s="19">
        <v>177</v>
      </c>
      <c r="S131" s="2"/>
      <c r="T131" s="5"/>
      <c r="U131" s="15" t="s">
        <v>348</v>
      </c>
      <c r="V131" s="5" t="s">
        <v>286</v>
      </c>
      <c r="W131" s="65"/>
      <c r="X131" s="5"/>
    </row>
    <row r="132" spans="1:29" s="32" customFormat="1" ht="12.75">
      <c r="A132" s="15">
        <v>257</v>
      </c>
      <c r="B132" s="15" t="s">
        <v>191</v>
      </c>
      <c r="C132" s="56" t="s">
        <v>280</v>
      </c>
      <c r="D132" s="39" t="s">
        <v>296</v>
      </c>
      <c r="E132" s="71" t="s">
        <v>297</v>
      </c>
      <c r="F132" s="15" t="s">
        <v>298</v>
      </c>
      <c r="G132" s="5"/>
      <c r="H132" s="25" t="s">
        <v>29</v>
      </c>
      <c r="I132" s="55">
        <v>0</v>
      </c>
      <c r="J132" s="65"/>
      <c r="K132" s="65"/>
      <c r="L132" s="25"/>
      <c r="M132" s="25"/>
      <c r="N132" s="5"/>
      <c r="O132" s="5"/>
      <c r="P132" s="5"/>
      <c r="Q132" s="19">
        <v>208</v>
      </c>
      <c r="R132" s="19">
        <v>2</v>
      </c>
      <c r="S132" s="189"/>
      <c r="T132" s="5"/>
      <c r="U132" s="15" t="s">
        <v>348</v>
      </c>
      <c r="V132" s="5" t="s">
        <v>286</v>
      </c>
      <c r="W132" s="65"/>
      <c r="X132" s="5"/>
      <c r="Y132" s="5"/>
      <c r="Z132" s="37"/>
      <c r="AA132" s="38"/>
      <c r="AB132" s="38"/>
      <c r="AC132" s="38"/>
    </row>
    <row r="133" spans="1:29" s="32" customFormat="1" ht="12.75">
      <c r="A133" s="15">
        <v>259</v>
      </c>
      <c r="B133" s="15" t="s">
        <v>191</v>
      </c>
      <c r="C133" s="56" t="s">
        <v>280</v>
      </c>
      <c r="D133" s="39" t="s">
        <v>296</v>
      </c>
      <c r="E133" s="71" t="s">
        <v>299</v>
      </c>
      <c r="F133" s="15"/>
      <c r="G133" s="5"/>
      <c r="H133" s="25" t="s">
        <v>29</v>
      </c>
      <c r="I133" s="55">
        <v>0</v>
      </c>
      <c r="J133" s="65"/>
      <c r="K133" s="65"/>
      <c r="L133" s="25"/>
      <c r="M133" s="25"/>
      <c r="N133" s="5"/>
      <c r="O133" s="5"/>
      <c r="P133" s="5"/>
      <c r="Q133" s="19">
        <v>197</v>
      </c>
      <c r="R133" s="19">
        <v>172</v>
      </c>
      <c r="S133" s="189"/>
      <c r="T133" s="5"/>
      <c r="U133" s="15" t="s">
        <v>348</v>
      </c>
      <c r="V133" s="5" t="s">
        <v>286</v>
      </c>
      <c r="W133" s="65"/>
      <c r="X133" s="5"/>
      <c r="Y133" s="5"/>
      <c r="Z133" s="37"/>
      <c r="AA133" s="38"/>
      <c r="AB133" s="38"/>
      <c r="AC133" s="38"/>
    </row>
    <row r="134" spans="1:29" s="32" customFormat="1" ht="12.75">
      <c r="A134" s="15">
        <v>261</v>
      </c>
      <c r="B134" s="15" t="s">
        <v>191</v>
      </c>
      <c r="C134" s="56" t="s">
        <v>280</v>
      </c>
      <c r="D134" s="39" t="s">
        <v>296</v>
      </c>
      <c r="E134" s="71" t="s">
        <v>300</v>
      </c>
      <c r="F134" s="19"/>
      <c r="G134" s="5"/>
      <c r="H134" s="25" t="s">
        <v>29</v>
      </c>
      <c r="I134" s="55">
        <v>28</v>
      </c>
      <c r="J134" s="65">
        <v>0</v>
      </c>
      <c r="K134" s="65"/>
      <c r="L134" s="25"/>
      <c r="M134" s="25"/>
      <c r="N134" s="5"/>
      <c r="O134" s="5"/>
      <c r="P134" s="5"/>
      <c r="Q134" s="19">
        <v>243</v>
      </c>
      <c r="R134" s="19">
        <v>227</v>
      </c>
      <c r="S134" s="189"/>
      <c r="T134" s="21" t="s">
        <v>301</v>
      </c>
      <c r="U134" s="15" t="s">
        <v>348</v>
      </c>
      <c r="V134" s="5" t="s">
        <v>286</v>
      </c>
      <c r="W134" s="65"/>
      <c r="X134" s="5"/>
      <c r="Y134" s="5"/>
      <c r="Z134" s="37"/>
      <c r="AA134" s="38"/>
      <c r="AB134" s="38"/>
      <c r="AC134" s="38"/>
    </row>
    <row r="135" spans="1:29" s="32" customFormat="1" ht="12.75">
      <c r="A135" s="15">
        <v>263</v>
      </c>
      <c r="B135" s="15" t="s">
        <v>191</v>
      </c>
      <c r="C135" s="56" t="s">
        <v>280</v>
      </c>
      <c r="D135" s="39" t="s">
        <v>296</v>
      </c>
      <c r="E135" s="71" t="s">
        <v>302</v>
      </c>
      <c r="F135" s="15" t="s">
        <v>303</v>
      </c>
      <c r="G135" s="5"/>
      <c r="H135" s="25" t="s">
        <v>29</v>
      </c>
      <c r="I135" s="55">
        <v>9</v>
      </c>
      <c r="J135" s="65">
        <v>0</v>
      </c>
      <c r="K135" s="65"/>
      <c r="L135" s="25"/>
      <c r="M135" s="25"/>
      <c r="N135" s="5"/>
      <c r="O135" s="5"/>
      <c r="P135" s="5"/>
      <c r="Q135" s="19">
        <v>155</v>
      </c>
      <c r="R135" s="19">
        <v>3</v>
      </c>
      <c r="S135" s="189"/>
      <c r="T135" s="194" t="s">
        <v>304</v>
      </c>
      <c r="U135" s="15" t="s">
        <v>348</v>
      </c>
      <c r="V135" s="5" t="s">
        <v>286</v>
      </c>
      <c r="W135" s="65"/>
      <c r="X135" s="5"/>
      <c r="Y135" s="5"/>
      <c r="Z135" s="37"/>
      <c r="AA135" s="38"/>
      <c r="AB135" s="38"/>
      <c r="AC135" s="38"/>
    </row>
    <row r="136" spans="1:24" s="15" customFormat="1" ht="12.75">
      <c r="A136" s="15">
        <v>265</v>
      </c>
      <c r="B136" s="15" t="s">
        <v>191</v>
      </c>
      <c r="C136" s="56" t="s">
        <v>280</v>
      </c>
      <c r="D136" s="39" t="s">
        <v>305</v>
      </c>
      <c r="E136" s="71" t="s">
        <v>306</v>
      </c>
      <c r="F136" s="5" t="s">
        <v>307</v>
      </c>
      <c r="G136" s="5" t="s">
        <v>308</v>
      </c>
      <c r="H136" s="25" t="s">
        <v>29</v>
      </c>
      <c r="I136" s="55">
        <v>409</v>
      </c>
      <c r="J136" s="55">
        <v>9</v>
      </c>
      <c r="K136" s="250">
        <v>2.2004889975550124</v>
      </c>
      <c r="L136" s="55">
        <v>9</v>
      </c>
      <c r="M136" s="55">
        <v>2.2004889975550124</v>
      </c>
      <c r="O136" s="5"/>
      <c r="P136" s="5"/>
      <c r="Q136" s="19"/>
      <c r="R136" s="19"/>
      <c r="S136" s="2"/>
      <c r="T136" s="5"/>
      <c r="U136" s="5" t="s">
        <v>198</v>
      </c>
      <c r="V136" s="78" t="s">
        <v>779</v>
      </c>
      <c r="W136" s="77"/>
      <c r="X136" s="5"/>
    </row>
    <row r="137" spans="1:24" s="15" customFormat="1" ht="12.75">
      <c r="A137" s="15">
        <v>267</v>
      </c>
      <c r="B137" s="15" t="s">
        <v>191</v>
      </c>
      <c r="C137" s="56" t="s">
        <v>280</v>
      </c>
      <c r="D137" s="39" t="s">
        <v>305</v>
      </c>
      <c r="E137" s="71" t="s">
        <v>309</v>
      </c>
      <c r="F137" s="5" t="s">
        <v>310</v>
      </c>
      <c r="G137" s="5"/>
      <c r="H137" s="25" t="s">
        <v>29</v>
      </c>
      <c r="I137" s="55">
        <v>108</v>
      </c>
      <c r="J137" s="55">
        <v>14</v>
      </c>
      <c r="K137" s="250">
        <v>12.962962962962962</v>
      </c>
      <c r="L137" s="55">
        <v>47</v>
      </c>
      <c r="M137" s="55">
        <v>43.51851851851852</v>
      </c>
      <c r="N137" s="21" t="s">
        <v>309</v>
      </c>
      <c r="O137" s="5"/>
      <c r="P137" s="5"/>
      <c r="Q137" s="19"/>
      <c r="R137" s="19"/>
      <c r="S137" s="2"/>
      <c r="T137" s="5"/>
      <c r="U137" s="5" t="s">
        <v>198</v>
      </c>
      <c r="V137" s="78" t="s">
        <v>779</v>
      </c>
      <c r="W137" s="77"/>
      <c r="X137" s="5"/>
    </row>
    <row r="138" spans="1:24" s="15" customFormat="1" ht="12.75">
      <c r="A138" s="15">
        <v>269</v>
      </c>
      <c r="B138" s="15" t="s">
        <v>191</v>
      </c>
      <c r="C138" s="56" t="s">
        <v>280</v>
      </c>
      <c r="D138" s="39" t="s">
        <v>305</v>
      </c>
      <c r="E138" s="71" t="s">
        <v>311</v>
      </c>
      <c r="F138" s="5" t="s">
        <v>312</v>
      </c>
      <c r="G138" s="5"/>
      <c r="H138" s="25" t="s">
        <v>29</v>
      </c>
      <c r="I138" s="55">
        <v>25</v>
      </c>
      <c r="J138" s="55"/>
      <c r="K138" s="55"/>
      <c r="L138" s="55">
        <v>9</v>
      </c>
      <c r="M138" s="55">
        <v>36</v>
      </c>
      <c r="N138" s="21" t="s">
        <v>311</v>
      </c>
      <c r="O138" s="5"/>
      <c r="P138" s="5"/>
      <c r="Q138" s="19"/>
      <c r="R138" s="19"/>
      <c r="S138" s="2"/>
      <c r="T138" s="5"/>
      <c r="U138" s="5" t="s">
        <v>198</v>
      </c>
      <c r="V138" s="78" t="s">
        <v>779</v>
      </c>
      <c r="W138" s="77"/>
      <c r="X138" s="5"/>
    </row>
    <row r="139" spans="1:24" s="15" customFormat="1" ht="12.75">
      <c r="A139" s="15">
        <v>271</v>
      </c>
      <c r="B139" s="15" t="s">
        <v>191</v>
      </c>
      <c r="C139" s="58" t="s">
        <v>313</v>
      </c>
      <c r="D139" s="39" t="s">
        <v>314</v>
      </c>
      <c r="E139" s="71" t="s">
        <v>315</v>
      </c>
      <c r="G139" s="5"/>
      <c r="H139" s="25" t="s">
        <v>29</v>
      </c>
      <c r="I139" s="55">
        <v>18</v>
      </c>
      <c r="J139" s="55">
        <v>2</v>
      </c>
      <c r="K139" s="250">
        <v>11.11111111111111</v>
      </c>
      <c r="L139" s="62">
        <v>1.54</v>
      </c>
      <c r="M139" s="62">
        <v>8.555555555555555</v>
      </c>
      <c r="N139" s="5"/>
      <c r="O139" s="5"/>
      <c r="P139" s="15" t="s">
        <v>316</v>
      </c>
      <c r="Q139" s="24"/>
      <c r="R139" s="24"/>
      <c r="S139" s="60"/>
      <c r="T139" s="54"/>
      <c r="U139" s="15" t="s">
        <v>348</v>
      </c>
      <c r="V139" s="133" t="s">
        <v>442</v>
      </c>
      <c r="W139" s="77"/>
      <c r="X139" s="5"/>
    </row>
    <row r="140" spans="1:24" s="15" customFormat="1" ht="12.75">
      <c r="A140" s="15">
        <v>273</v>
      </c>
      <c r="B140" s="15" t="s">
        <v>191</v>
      </c>
      <c r="C140" s="58" t="s">
        <v>313</v>
      </c>
      <c r="D140" s="39" t="s">
        <v>314</v>
      </c>
      <c r="E140" s="71" t="s">
        <v>317</v>
      </c>
      <c r="G140" s="5"/>
      <c r="H140" s="25" t="s">
        <v>29</v>
      </c>
      <c r="I140" s="55">
        <v>103</v>
      </c>
      <c r="J140" s="55">
        <v>10</v>
      </c>
      <c r="K140" s="250">
        <v>9.70873786407767</v>
      </c>
      <c r="L140" s="62">
        <v>10</v>
      </c>
      <c r="M140" s="62">
        <v>9.70873786407767</v>
      </c>
      <c r="N140" s="5"/>
      <c r="O140" s="5"/>
      <c r="P140" s="15" t="s">
        <v>318</v>
      </c>
      <c r="Q140" s="24"/>
      <c r="R140" s="24"/>
      <c r="S140" s="60"/>
      <c r="T140" s="54"/>
      <c r="U140" s="15" t="s">
        <v>348</v>
      </c>
      <c r="V140" s="133" t="s">
        <v>442</v>
      </c>
      <c r="W140" s="77"/>
      <c r="X140" s="5"/>
    </row>
    <row r="141" spans="1:24" s="15" customFormat="1" ht="12.75">
      <c r="A141" s="15">
        <v>275</v>
      </c>
      <c r="B141" s="15" t="s">
        <v>191</v>
      </c>
      <c r="C141" s="58" t="s">
        <v>313</v>
      </c>
      <c r="D141" s="39" t="s">
        <v>314</v>
      </c>
      <c r="E141" s="181" t="s">
        <v>319</v>
      </c>
      <c r="F141" s="15" t="s">
        <v>320</v>
      </c>
      <c r="G141" s="5" t="s">
        <v>321</v>
      </c>
      <c r="H141" s="25" t="s">
        <v>12</v>
      </c>
      <c r="I141" s="19"/>
      <c r="J141" s="55"/>
      <c r="K141" s="250"/>
      <c r="L141" s="62"/>
      <c r="M141" s="62"/>
      <c r="N141" s="5" t="s">
        <v>319</v>
      </c>
      <c r="O141" s="5"/>
      <c r="Q141" s="24"/>
      <c r="R141" s="24"/>
      <c r="S141" s="60"/>
      <c r="T141" s="54"/>
      <c r="U141" s="15" t="s">
        <v>348</v>
      </c>
      <c r="V141" s="133" t="s">
        <v>442</v>
      </c>
      <c r="W141" s="77"/>
      <c r="X141" s="5"/>
    </row>
    <row r="142" spans="1:24" s="15" customFormat="1" ht="12.75">
      <c r="A142" s="15">
        <v>277</v>
      </c>
      <c r="B142" s="15" t="s">
        <v>191</v>
      </c>
      <c r="C142" s="58" t="s">
        <v>313</v>
      </c>
      <c r="D142" s="39" t="s">
        <v>314</v>
      </c>
      <c r="E142" s="71" t="s">
        <v>322</v>
      </c>
      <c r="G142" s="5"/>
      <c r="H142" s="25" t="s">
        <v>29</v>
      </c>
      <c r="I142" s="55">
        <v>14</v>
      </c>
      <c r="J142" s="55">
        <v>0</v>
      </c>
      <c r="K142" s="55"/>
      <c r="L142" s="55"/>
      <c r="M142" s="55"/>
      <c r="N142" s="5" t="s">
        <v>319</v>
      </c>
      <c r="O142" s="5"/>
      <c r="P142" s="15" t="s">
        <v>323</v>
      </c>
      <c r="Q142" s="19"/>
      <c r="R142" s="19"/>
      <c r="S142" s="2"/>
      <c r="T142" s="5"/>
      <c r="U142" s="15" t="s">
        <v>348</v>
      </c>
      <c r="V142" s="133" t="s">
        <v>442</v>
      </c>
      <c r="W142" s="77"/>
      <c r="X142" s="5" t="s">
        <v>287</v>
      </c>
    </row>
    <row r="143" spans="1:24" s="15" customFormat="1" ht="12.75">
      <c r="A143" s="15">
        <v>279</v>
      </c>
      <c r="B143" s="15" t="s">
        <v>191</v>
      </c>
      <c r="C143" s="58" t="s">
        <v>313</v>
      </c>
      <c r="D143" s="39" t="s">
        <v>314</v>
      </c>
      <c r="E143" s="71" t="s">
        <v>324</v>
      </c>
      <c r="F143" s="5" t="s">
        <v>325</v>
      </c>
      <c r="G143" s="5" t="s">
        <v>326</v>
      </c>
      <c r="H143" s="71" t="s">
        <v>174</v>
      </c>
      <c r="I143" s="55">
        <v>2158</v>
      </c>
      <c r="J143" s="55">
        <v>306</v>
      </c>
      <c r="K143" s="250">
        <v>14.17979610750695</v>
      </c>
      <c r="L143" s="62">
        <v>333</v>
      </c>
      <c r="M143" s="62">
        <v>15.430954587581095</v>
      </c>
      <c r="N143" s="36" t="s">
        <v>324</v>
      </c>
      <c r="O143" s="5"/>
      <c r="P143" s="54"/>
      <c r="Q143" s="24"/>
      <c r="R143" s="24"/>
      <c r="S143" s="60"/>
      <c r="T143" s="54"/>
      <c r="U143" s="15" t="s">
        <v>348</v>
      </c>
      <c r="V143" s="133" t="s">
        <v>442</v>
      </c>
      <c r="W143" s="77"/>
      <c r="X143" s="5"/>
    </row>
    <row r="144" spans="1:24" s="15" customFormat="1" ht="12.75">
      <c r="A144" s="15">
        <v>281</v>
      </c>
      <c r="B144" s="15" t="s">
        <v>191</v>
      </c>
      <c r="C144" s="58" t="s">
        <v>313</v>
      </c>
      <c r="D144" s="39" t="s">
        <v>314</v>
      </c>
      <c r="E144" s="71" t="s">
        <v>327</v>
      </c>
      <c r="F144" s="5"/>
      <c r="G144" s="5"/>
      <c r="H144" s="25" t="s">
        <v>29</v>
      </c>
      <c r="I144" s="55">
        <v>51</v>
      </c>
      <c r="J144" s="55">
        <v>7</v>
      </c>
      <c r="K144" s="250">
        <v>13.725490196078432</v>
      </c>
      <c r="L144" s="62">
        <v>7</v>
      </c>
      <c r="M144" s="62">
        <v>13.725490196078432</v>
      </c>
      <c r="N144" s="36" t="s">
        <v>324</v>
      </c>
      <c r="O144" s="5"/>
      <c r="P144" s="54"/>
      <c r="Q144" s="24"/>
      <c r="R144" s="24"/>
      <c r="S144" s="60"/>
      <c r="T144" s="54"/>
      <c r="U144" s="15" t="s">
        <v>348</v>
      </c>
      <c r="V144" s="133" t="s">
        <v>442</v>
      </c>
      <c r="W144" s="77"/>
      <c r="X144" s="5"/>
    </row>
    <row r="145" spans="1:24" s="15" customFormat="1" ht="12.75">
      <c r="A145" s="15">
        <v>283</v>
      </c>
      <c r="B145" s="15" t="s">
        <v>191</v>
      </c>
      <c r="C145" s="58" t="s">
        <v>313</v>
      </c>
      <c r="D145" s="39" t="s">
        <v>314</v>
      </c>
      <c r="E145" s="71" t="s">
        <v>328</v>
      </c>
      <c r="F145" s="54"/>
      <c r="G145" s="54"/>
      <c r="H145" s="25" t="s">
        <v>29</v>
      </c>
      <c r="I145" s="71">
        <v>14</v>
      </c>
      <c r="J145" s="62">
        <v>3.36</v>
      </c>
      <c r="K145" s="55">
        <v>24</v>
      </c>
      <c r="L145" s="62">
        <v>5</v>
      </c>
      <c r="M145" s="62">
        <v>35.714285714285715</v>
      </c>
      <c r="N145" s="36" t="s">
        <v>324</v>
      </c>
      <c r="O145" s="54"/>
      <c r="P145" s="54"/>
      <c r="Q145" s="19"/>
      <c r="R145" s="19"/>
      <c r="S145" s="2"/>
      <c r="T145" s="5"/>
      <c r="U145" s="15" t="s">
        <v>348</v>
      </c>
      <c r="V145" s="133" t="s">
        <v>442</v>
      </c>
      <c r="W145" s="77"/>
      <c r="X145" s="5"/>
    </row>
    <row r="146" spans="1:24" s="15" customFormat="1" ht="12.75">
      <c r="A146" s="15">
        <v>285</v>
      </c>
      <c r="B146" s="15" t="s">
        <v>191</v>
      </c>
      <c r="C146" s="58" t="s">
        <v>313</v>
      </c>
      <c r="D146" s="39" t="s">
        <v>314</v>
      </c>
      <c r="E146" s="71" t="s">
        <v>329</v>
      </c>
      <c r="F146" s="5"/>
      <c r="G146" s="5"/>
      <c r="H146" s="25" t="s">
        <v>29</v>
      </c>
      <c r="I146" s="55">
        <v>30</v>
      </c>
      <c r="J146" s="55">
        <v>3</v>
      </c>
      <c r="K146" s="250">
        <v>10</v>
      </c>
      <c r="L146" s="62">
        <v>2.31</v>
      </c>
      <c r="M146" s="62">
        <v>7.7</v>
      </c>
      <c r="N146" s="5"/>
      <c r="O146" s="5"/>
      <c r="P146" s="54"/>
      <c r="Q146" s="24"/>
      <c r="R146" s="24"/>
      <c r="S146" s="60"/>
      <c r="T146" s="54"/>
      <c r="U146" s="15" t="s">
        <v>348</v>
      </c>
      <c r="V146" s="133" t="s">
        <v>442</v>
      </c>
      <c r="W146" s="77"/>
      <c r="X146" s="5"/>
    </row>
    <row r="147" spans="1:24" s="15" customFormat="1" ht="12.75">
      <c r="A147" s="15">
        <v>287</v>
      </c>
      <c r="B147" s="15" t="s">
        <v>191</v>
      </c>
      <c r="C147" s="58" t="s">
        <v>313</v>
      </c>
      <c r="D147" s="39" t="s">
        <v>314</v>
      </c>
      <c r="E147" s="71" t="s">
        <v>330</v>
      </c>
      <c r="F147" s="5"/>
      <c r="G147" s="5"/>
      <c r="H147" s="25" t="s">
        <v>136</v>
      </c>
      <c r="I147" s="55">
        <v>46</v>
      </c>
      <c r="J147" s="55">
        <v>6</v>
      </c>
      <c r="K147" s="250">
        <v>13.043478260869565</v>
      </c>
      <c r="L147" s="62">
        <v>6</v>
      </c>
      <c r="M147" s="62">
        <v>13.043478260869565</v>
      </c>
      <c r="N147" s="5"/>
      <c r="O147" s="5"/>
      <c r="P147" s="5"/>
      <c r="Q147" s="24"/>
      <c r="R147" s="24"/>
      <c r="S147" s="60"/>
      <c r="T147" s="54"/>
      <c r="U147" s="15" t="s">
        <v>348</v>
      </c>
      <c r="V147" s="133" t="s">
        <v>442</v>
      </c>
      <c r="W147" s="77"/>
      <c r="X147" s="5"/>
    </row>
    <row r="148" spans="1:24" s="15" customFormat="1" ht="12.75">
      <c r="A148" s="15">
        <v>289</v>
      </c>
      <c r="B148" s="15" t="s">
        <v>191</v>
      </c>
      <c r="C148" s="58" t="s">
        <v>313</v>
      </c>
      <c r="D148" s="39" t="s">
        <v>331</v>
      </c>
      <c r="E148" s="181" t="s">
        <v>332</v>
      </c>
      <c r="F148" s="190" t="s">
        <v>333</v>
      </c>
      <c r="G148" s="191" t="s">
        <v>334</v>
      </c>
      <c r="H148" s="25" t="s">
        <v>12</v>
      </c>
      <c r="I148" s="19"/>
      <c r="J148" s="55"/>
      <c r="K148" s="250"/>
      <c r="L148" s="62"/>
      <c r="M148" s="62"/>
      <c r="N148" s="5" t="s">
        <v>332</v>
      </c>
      <c r="O148" s="5"/>
      <c r="P148" s="5"/>
      <c r="Q148" s="24"/>
      <c r="R148" s="24"/>
      <c r="S148" s="60"/>
      <c r="T148" s="54"/>
      <c r="U148" s="15" t="s">
        <v>348</v>
      </c>
      <c r="V148" s="133" t="s">
        <v>442</v>
      </c>
      <c r="W148" s="77"/>
      <c r="X148" s="5"/>
    </row>
    <row r="149" spans="1:24" s="15" customFormat="1" ht="12.75">
      <c r="A149" s="15">
        <v>291</v>
      </c>
      <c r="B149" s="15" t="s">
        <v>191</v>
      </c>
      <c r="C149" s="58" t="s">
        <v>313</v>
      </c>
      <c r="D149" s="39" t="s">
        <v>331</v>
      </c>
      <c r="E149" s="71" t="s">
        <v>124</v>
      </c>
      <c r="G149" s="5"/>
      <c r="H149" s="25" t="s">
        <v>29</v>
      </c>
      <c r="I149" s="55">
        <v>9</v>
      </c>
      <c r="J149" s="62">
        <v>9</v>
      </c>
      <c r="K149" s="55">
        <v>100</v>
      </c>
      <c r="L149" s="62">
        <v>9</v>
      </c>
      <c r="M149" s="62">
        <v>100</v>
      </c>
      <c r="N149" s="5" t="s">
        <v>332</v>
      </c>
      <c r="Q149" s="62"/>
      <c r="R149" s="62"/>
      <c r="S149" s="63"/>
      <c r="T149" s="64"/>
      <c r="U149" s="15" t="s">
        <v>348</v>
      </c>
      <c r="V149" s="133" t="s">
        <v>442</v>
      </c>
      <c r="W149" s="77"/>
      <c r="X149" s="5"/>
    </row>
    <row r="150" spans="1:24" s="15" customFormat="1" ht="12.75">
      <c r="A150" s="15">
        <v>293</v>
      </c>
      <c r="B150" s="15" t="s">
        <v>191</v>
      </c>
      <c r="C150" s="58" t="s">
        <v>313</v>
      </c>
      <c r="D150" s="39" t="s">
        <v>331</v>
      </c>
      <c r="E150" s="71" t="s">
        <v>190</v>
      </c>
      <c r="G150" s="5"/>
      <c r="H150" s="25" t="s">
        <v>29</v>
      </c>
      <c r="I150" s="55">
        <v>19</v>
      </c>
      <c r="J150" s="62">
        <v>19</v>
      </c>
      <c r="K150" s="55">
        <v>100</v>
      </c>
      <c r="L150" s="62">
        <v>15</v>
      </c>
      <c r="M150" s="62">
        <v>78.94736842105263</v>
      </c>
      <c r="N150" s="5" t="s">
        <v>332</v>
      </c>
      <c r="Q150" s="62"/>
      <c r="R150" s="62"/>
      <c r="S150" s="63"/>
      <c r="T150" s="64"/>
      <c r="U150" s="15" t="s">
        <v>348</v>
      </c>
      <c r="V150" s="133" t="s">
        <v>442</v>
      </c>
      <c r="W150" s="77"/>
      <c r="X150" s="5"/>
    </row>
    <row r="151" spans="1:24" s="15" customFormat="1" ht="12.75">
      <c r="A151" s="15">
        <v>295</v>
      </c>
      <c r="B151" s="15" t="s">
        <v>191</v>
      </c>
      <c r="C151" s="58" t="s">
        <v>313</v>
      </c>
      <c r="D151" s="39" t="s">
        <v>331</v>
      </c>
      <c r="E151" s="71" t="s">
        <v>335</v>
      </c>
      <c r="G151" s="5"/>
      <c r="H151" s="25" t="s">
        <v>29</v>
      </c>
      <c r="I151" s="55">
        <v>19</v>
      </c>
      <c r="J151" s="62">
        <v>16.91</v>
      </c>
      <c r="K151" s="55">
        <v>89</v>
      </c>
      <c r="L151" s="62">
        <v>19</v>
      </c>
      <c r="M151" s="62">
        <v>100</v>
      </c>
      <c r="N151" s="5" t="s">
        <v>332</v>
      </c>
      <c r="O151" s="54"/>
      <c r="Q151" s="62"/>
      <c r="R151" s="62"/>
      <c r="S151" s="63"/>
      <c r="T151" s="64"/>
      <c r="U151" s="15" t="s">
        <v>348</v>
      </c>
      <c r="V151" s="133" t="s">
        <v>442</v>
      </c>
      <c r="W151" s="77"/>
      <c r="X151" s="5"/>
    </row>
    <row r="152" spans="1:24" s="15" customFormat="1" ht="12.75">
      <c r="A152" s="15">
        <v>297</v>
      </c>
      <c r="B152" s="15" t="s">
        <v>191</v>
      </c>
      <c r="C152" s="58" t="s">
        <v>313</v>
      </c>
      <c r="D152" s="39" t="s">
        <v>331</v>
      </c>
      <c r="E152" s="71" t="s">
        <v>336</v>
      </c>
      <c r="F152" s="5"/>
      <c r="G152" s="5" t="s">
        <v>337</v>
      </c>
      <c r="H152" s="25" t="s">
        <v>136</v>
      </c>
      <c r="I152" s="71">
        <v>313</v>
      </c>
      <c r="J152" s="62">
        <v>111</v>
      </c>
      <c r="K152" s="62">
        <v>35.46325878594249</v>
      </c>
      <c r="L152" s="62">
        <v>166</v>
      </c>
      <c r="M152" s="62">
        <v>53.03514376996805</v>
      </c>
      <c r="N152" s="5" t="s">
        <v>332</v>
      </c>
      <c r="O152" s="5" t="s">
        <v>338</v>
      </c>
      <c r="P152" s="5"/>
      <c r="Q152" s="19"/>
      <c r="R152" s="19"/>
      <c r="S152" s="2"/>
      <c r="T152" s="5"/>
      <c r="U152" s="15" t="s">
        <v>348</v>
      </c>
      <c r="V152" s="133" t="s">
        <v>442</v>
      </c>
      <c r="W152" s="77"/>
      <c r="X152" s="5"/>
    </row>
    <row r="153" spans="1:24" s="15" customFormat="1" ht="12.75">
      <c r="A153" s="15">
        <v>299</v>
      </c>
      <c r="B153" s="15" t="s">
        <v>191</v>
      </c>
      <c r="C153" s="58" t="s">
        <v>313</v>
      </c>
      <c r="D153" s="39" t="s">
        <v>331</v>
      </c>
      <c r="E153" s="71" t="s">
        <v>339</v>
      </c>
      <c r="F153" s="54"/>
      <c r="G153" s="54"/>
      <c r="H153" s="25" t="s">
        <v>29</v>
      </c>
      <c r="I153" s="71">
        <v>89</v>
      </c>
      <c r="J153" s="62">
        <v>53</v>
      </c>
      <c r="K153" s="62">
        <v>59.55056179775281</v>
      </c>
      <c r="L153" s="62">
        <v>61</v>
      </c>
      <c r="M153" s="62">
        <v>68.53932584269663</v>
      </c>
      <c r="N153" s="5" t="s">
        <v>332</v>
      </c>
      <c r="O153" s="54"/>
      <c r="P153" s="5"/>
      <c r="Q153" s="55"/>
      <c r="R153" s="55"/>
      <c r="S153" s="25"/>
      <c r="T153" s="65"/>
      <c r="U153" s="15" t="s">
        <v>348</v>
      </c>
      <c r="V153" s="133" t="s">
        <v>442</v>
      </c>
      <c r="W153" s="77"/>
      <c r="X153" s="5"/>
    </row>
    <row r="154" spans="1:24" s="15" customFormat="1" ht="12.75">
      <c r="A154" s="15">
        <v>301</v>
      </c>
      <c r="B154" s="15" t="s">
        <v>191</v>
      </c>
      <c r="C154" s="58" t="s">
        <v>313</v>
      </c>
      <c r="D154" s="39" t="s">
        <v>331</v>
      </c>
      <c r="E154" s="71" t="s">
        <v>340</v>
      </c>
      <c r="F154" s="54" t="s">
        <v>341</v>
      </c>
      <c r="G154" s="54" t="s">
        <v>342</v>
      </c>
      <c r="H154" s="25" t="s">
        <v>29</v>
      </c>
      <c r="I154" s="55">
        <v>83</v>
      </c>
      <c r="J154" s="62">
        <v>63.08</v>
      </c>
      <c r="K154" s="55">
        <v>76</v>
      </c>
      <c r="L154" s="62">
        <v>73</v>
      </c>
      <c r="M154" s="62">
        <v>87.95180722891565</v>
      </c>
      <c r="N154" s="54" t="s">
        <v>343</v>
      </c>
      <c r="O154" s="54"/>
      <c r="Q154" s="62"/>
      <c r="R154" s="62"/>
      <c r="S154" s="63"/>
      <c r="T154" s="64"/>
      <c r="U154" s="15" t="s">
        <v>348</v>
      </c>
      <c r="V154" s="133" t="s">
        <v>442</v>
      </c>
      <c r="W154" s="77"/>
      <c r="X154" s="5"/>
    </row>
    <row r="155" spans="1:24" s="15" customFormat="1" ht="15" customHeight="1">
      <c r="A155" s="15">
        <v>303</v>
      </c>
      <c r="B155" s="15" t="s">
        <v>191</v>
      </c>
      <c r="C155" s="58" t="s">
        <v>313</v>
      </c>
      <c r="D155" s="36" t="s">
        <v>344</v>
      </c>
      <c r="E155" s="71" t="s">
        <v>345</v>
      </c>
      <c r="F155" s="5"/>
      <c r="G155" s="5"/>
      <c r="H155" s="25" t="s">
        <v>29</v>
      </c>
      <c r="I155" s="55">
        <v>5</v>
      </c>
      <c r="J155" s="55">
        <v>0</v>
      </c>
      <c r="K155" s="55"/>
      <c r="L155" s="55"/>
      <c r="M155" s="55"/>
      <c r="N155" s="21" t="s">
        <v>345</v>
      </c>
      <c r="O155" s="5" t="s">
        <v>346</v>
      </c>
      <c r="P155" s="5"/>
      <c r="Q155" s="19">
        <v>479</v>
      </c>
      <c r="R155" s="19">
        <v>0</v>
      </c>
      <c r="S155" s="2"/>
      <c r="T155" s="57" t="s">
        <v>347</v>
      </c>
      <c r="U155" s="15" t="s">
        <v>348</v>
      </c>
      <c r="V155" s="5" t="s">
        <v>353</v>
      </c>
      <c r="W155" s="65"/>
      <c r="X155" s="194" t="s">
        <v>349</v>
      </c>
    </row>
    <row r="156" spans="1:24" s="15" customFormat="1" ht="12.75">
      <c r="A156" s="15">
        <v>305</v>
      </c>
      <c r="B156" s="15" t="s">
        <v>191</v>
      </c>
      <c r="C156" s="58" t="s">
        <v>313</v>
      </c>
      <c r="D156" s="36" t="s">
        <v>344</v>
      </c>
      <c r="E156" s="71" t="s">
        <v>350</v>
      </c>
      <c r="F156" s="5"/>
      <c r="G156" s="5"/>
      <c r="H156" s="25" t="s">
        <v>29</v>
      </c>
      <c r="I156" s="55">
        <v>11</v>
      </c>
      <c r="J156" s="55">
        <v>0</v>
      </c>
      <c r="K156" s="55"/>
      <c r="L156" s="55"/>
      <c r="M156" s="55"/>
      <c r="N156" s="21" t="s">
        <v>350</v>
      </c>
      <c r="O156" s="5" t="s">
        <v>351</v>
      </c>
      <c r="P156" s="5"/>
      <c r="Q156" s="19">
        <v>87</v>
      </c>
      <c r="R156" s="19">
        <v>0</v>
      </c>
      <c r="S156" s="2"/>
      <c r="T156" s="57" t="s">
        <v>352</v>
      </c>
      <c r="U156" s="15" t="s">
        <v>348</v>
      </c>
      <c r="V156" s="5" t="s">
        <v>353</v>
      </c>
      <c r="W156" s="65"/>
      <c r="X156" s="57" t="s">
        <v>349</v>
      </c>
    </row>
    <row r="157" spans="1:24" s="15" customFormat="1" ht="12.75">
      <c r="A157" s="15">
        <v>307</v>
      </c>
      <c r="B157" s="15" t="s">
        <v>191</v>
      </c>
      <c r="C157" s="58" t="s">
        <v>313</v>
      </c>
      <c r="D157" s="36" t="s">
        <v>344</v>
      </c>
      <c r="E157" s="71" t="s">
        <v>354</v>
      </c>
      <c r="F157" s="5"/>
      <c r="G157" s="5"/>
      <c r="H157" s="25" t="s">
        <v>29</v>
      </c>
      <c r="I157" s="55">
        <v>61</v>
      </c>
      <c r="J157" s="55">
        <v>0</v>
      </c>
      <c r="K157" s="251"/>
      <c r="L157" s="55"/>
      <c r="M157" s="55"/>
      <c r="N157" s="21" t="s">
        <v>354</v>
      </c>
      <c r="O157" s="5" t="s">
        <v>355</v>
      </c>
      <c r="P157" s="5"/>
      <c r="Q157" s="19">
        <v>275</v>
      </c>
      <c r="R157" s="19">
        <v>0</v>
      </c>
      <c r="S157" s="2"/>
      <c r="T157" s="196" t="s">
        <v>356</v>
      </c>
      <c r="U157" s="15" t="s">
        <v>348</v>
      </c>
      <c r="V157" s="5" t="s">
        <v>353</v>
      </c>
      <c r="W157" s="65"/>
      <c r="X157" s="194" t="s">
        <v>349</v>
      </c>
    </row>
    <row r="158" spans="1:24" s="15" customFormat="1" ht="12.75">
      <c r="A158" s="15">
        <v>309</v>
      </c>
      <c r="B158" s="15" t="s">
        <v>191</v>
      </c>
      <c r="C158" s="58" t="s">
        <v>313</v>
      </c>
      <c r="D158" s="36" t="s">
        <v>344</v>
      </c>
      <c r="E158" s="71" t="s">
        <v>357</v>
      </c>
      <c r="F158" s="5"/>
      <c r="G158" s="5"/>
      <c r="H158" s="25" t="s">
        <v>29</v>
      </c>
      <c r="I158" s="55">
        <v>13</v>
      </c>
      <c r="J158" s="55">
        <v>0</v>
      </c>
      <c r="K158" s="55"/>
      <c r="L158" s="55"/>
      <c r="M158" s="55"/>
      <c r="N158" s="21" t="s">
        <v>350</v>
      </c>
      <c r="O158" s="5" t="s">
        <v>351</v>
      </c>
      <c r="P158" s="5"/>
      <c r="Q158" s="19">
        <v>131</v>
      </c>
      <c r="R158" s="19">
        <v>0</v>
      </c>
      <c r="S158" s="2"/>
      <c r="T158" s="57" t="s">
        <v>358</v>
      </c>
      <c r="U158" s="15" t="s">
        <v>348</v>
      </c>
      <c r="V158" s="5" t="s">
        <v>353</v>
      </c>
      <c r="W158" s="65"/>
      <c r="X158" s="57" t="s">
        <v>287</v>
      </c>
    </row>
    <row r="159" spans="1:24" s="15" customFormat="1" ht="12.75">
      <c r="A159" s="15">
        <v>311</v>
      </c>
      <c r="B159" s="15" t="s">
        <v>191</v>
      </c>
      <c r="C159" s="58" t="s">
        <v>313</v>
      </c>
      <c r="D159" s="17" t="s">
        <v>359</v>
      </c>
      <c r="E159" s="201" t="s">
        <v>360</v>
      </c>
      <c r="F159" s="15" t="s">
        <v>361</v>
      </c>
      <c r="G159" s="5" t="s">
        <v>362</v>
      </c>
      <c r="H159" s="25" t="s">
        <v>12</v>
      </c>
      <c r="I159" s="243"/>
      <c r="J159" s="62"/>
      <c r="K159" s="55"/>
      <c r="L159" s="62"/>
      <c r="M159" s="62"/>
      <c r="N159" s="5" t="s">
        <v>360</v>
      </c>
      <c r="O159" s="15" t="s">
        <v>363</v>
      </c>
      <c r="P159" s="5"/>
      <c r="Q159" s="19"/>
      <c r="R159" s="19"/>
      <c r="S159" s="2"/>
      <c r="T159" s="5"/>
      <c r="U159" s="15" t="s">
        <v>348</v>
      </c>
      <c r="V159" s="133" t="s">
        <v>442</v>
      </c>
      <c r="W159" s="77"/>
      <c r="X159" s="5"/>
    </row>
    <row r="160" spans="1:24" s="15" customFormat="1" ht="12.75">
      <c r="A160" s="15">
        <v>313</v>
      </c>
      <c r="B160" s="15" t="s">
        <v>191</v>
      </c>
      <c r="C160" s="58" t="s">
        <v>313</v>
      </c>
      <c r="D160" s="17" t="s">
        <v>359</v>
      </c>
      <c r="E160" s="185" t="s">
        <v>364</v>
      </c>
      <c r="F160" s="5"/>
      <c r="G160" s="5" t="s">
        <v>365</v>
      </c>
      <c r="H160" s="25"/>
      <c r="I160" s="241">
        <v>0</v>
      </c>
      <c r="J160" s="62"/>
      <c r="K160" s="55"/>
      <c r="L160" s="62"/>
      <c r="M160" s="62"/>
      <c r="N160" s="5" t="s">
        <v>360</v>
      </c>
      <c r="O160" s="15" t="s">
        <v>363</v>
      </c>
      <c r="P160" s="5"/>
      <c r="Q160" s="19">
        <v>156</v>
      </c>
      <c r="R160" s="19">
        <v>155</v>
      </c>
      <c r="S160" s="2"/>
      <c r="T160" s="74" t="s">
        <v>366</v>
      </c>
      <c r="U160" s="15" t="s">
        <v>348</v>
      </c>
      <c r="V160" s="133" t="s">
        <v>442</v>
      </c>
      <c r="W160" s="77"/>
      <c r="X160" s="5"/>
    </row>
    <row r="161" spans="1:24" s="15" customFormat="1" ht="12.75">
      <c r="A161" s="15">
        <v>315</v>
      </c>
      <c r="B161" s="15" t="s">
        <v>191</v>
      </c>
      <c r="C161" s="58" t="s">
        <v>313</v>
      </c>
      <c r="D161" s="17" t="s">
        <v>359</v>
      </c>
      <c r="E161" s="71" t="s">
        <v>270</v>
      </c>
      <c r="F161" s="5"/>
      <c r="G161" s="5"/>
      <c r="H161" s="25" t="s">
        <v>29</v>
      </c>
      <c r="I161" s="243">
        <v>241</v>
      </c>
      <c r="J161" s="62">
        <v>101.22</v>
      </c>
      <c r="K161" s="55"/>
      <c r="L161" s="62">
        <v>142</v>
      </c>
      <c r="M161" s="62">
        <v>58.921161825726145</v>
      </c>
      <c r="N161" s="5" t="s">
        <v>360</v>
      </c>
      <c r="O161" s="15" t="s">
        <v>363</v>
      </c>
      <c r="P161" s="5"/>
      <c r="Q161" s="19"/>
      <c r="R161" s="19"/>
      <c r="S161" s="2"/>
      <c r="T161" s="5"/>
      <c r="U161" s="15" t="s">
        <v>348</v>
      </c>
      <c r="V161" s="133" t="s">
        <v>442</v>
      </c>
      <c r="W161" s="77"/>
      <c r="X161" s="5"/>
    </row>
    <row r="162" spans="1:24" s="15" customFormat="1" ht="12.75">
      <c r="A162" s="15">
        <v>317</v>
      </c>
      <c r="B162" s="15" t="s">
        <v>191</v>
      </c>
      <c r="C162" s="58" t="s">
        <v>313</v>
      </c>
      <c r="D162" s="17" t="s">
        <v>359</v>
      </c>
      <c r="E162" s="71" t="s">
        <v>367</v>
      </c>
      <c r="F162" s="5"/>
      <c r="G162" s="5"/>
      <c r="H162" s="25" t="s">
        <v>29</v>
      </c>
      <c r="I162" s="55">
        <v>2</v>
      </c>
      <c r="J162" s="55"/>
      <c r="K162" s="55"/>
      <c r="L162" s="55"/>
      <c r="M162" s="55"/>
      <c r="N162" s="5" t="s">
        <v>360</v>
      </c>
      <c r="O162" s="15" t="s">
        <v>363</v>
      </c>
      <c r="P162" s="5"/>
      <c r="Q162" s="19"/>
      <c r="R162" s="19"/>
      <c r="S162" s="2"/>
      <c r="T162" s="5"/>
      <c r="U162" s="15" t="s">
        <v>348</v>
      </c>
      <c r="V162" s="133" t="s">
        <v>442</v>
      </c>
      <c r="W162" s="77"/>
      <c r="X162" s="5"/>
    </row>
    <row r="163" spans="1:24" s="15" customFormat="1" ht="12.75">
      <c r="A163" s="15">
        <v>319</v>
      </c>
      <c r="B163" s="15" t="s">
        <v>191</v>
      </c>
      <c r="C163" s="58" t="s">
        <v>313</v>
      </c>
      <c r="D163" s="17" t="s">
        <v>359</v>
      </c>
      <c r="E163" s="71" t="s">
        <v>368</v>
      </c>
      <c r="F163" s="5"/>
      <c r="G163" s="5"/>
      <c r="H163" s="25" t="s">
        <v>29</v>
      </c>
      <c r="I163" s="55">
        <v>0</v>
      </c>
      <c r="J163" s="55"/>
      <c r="K163" s="55"/>
      <c r="L163" s="55"/>
      <c r="M163" s="55"/>
      <c r="N163" s="5" t="s">
        <v>360</v>
      </c>
      <c r="O163" s="15" t="s">
        <v>363</v>
      </c>
      <c r="P163" s="5"/>
      <c r="Q163" s="19"/>
      <c r="R163" s="19"/>
      <c r="S163" s="2"/>
      <c r="T163" s="5"/>
      <c r="U163" s="15" t="s">
        <v>348</v>
      </c>
      <c r="V163" s="133" t="s">
        <v>442</v>
      </c>
      <c r="W163" s="77"/>
      <c r="X163" s="5"/>
    </row>
    <row r="164" spans="1:24" s="15" customFormat="1" ht="12.75">
      <c r="A164" s="15">
        <v>321</v>
      </c>
      <c r="B164" s="15" t="s">
        <v>191</v>
      </c>
      <c r="C164" s="58" t="s">
        <v>313</v>
      </c>
      <c r="D164" s="17" t="s">
        <v>359</v>
      </c>
      <c r="E164" s="71" t="s">
        <v>369</v>
      </c>
      <c r="F164" s="5"/>
      <c r="G164" s="5"/>
      <c r="H164" s="25" t="s">
        <v>29</v>
      </c>
      <c r="I164" s="243">
        <v>14</v>
      </c>
      <c r="J164" s="62">
        <v>7.98</v>
      </c>
      <c r="K164" s="55"/>
      <c r="L164" s="62">
        <v>14</v>
      </c>
      <c r="M164" s="62">
        <v>100</v>
      </c>
      <c r="N164" s="5" t="s">
        <v>360</v>
      </c>
      <c r="O164" s="15" t="s">
        <v>363</v>
      </c>
      <c r="P164" s="5"/>
      <c r="Q164" s="19"/>
      <c r="R164" s="19"/>
      <c r="S164" s="2"/>
      <c r="T164" s="5"/>
      <c r="U164" s="15" t="s">
        <v>348</v>
      </c>
      <c r="V164" s="133" t="s">
        <v>442</v>
      </c>
      <c r="W164" s="77"/>
      <c r="X164" s="5"/>
    </row>
    <row r="165" spans="1:24" s="15" customFormat="1" ht="12.75">
      <c r="A165" s="15">
        <v>323</v>
      </c>
      <c r="B165" s="15" t="s">
        <v>191</v>
      </c>
      <c r="C165" s="58" t="s">
        <v>313</v>
      </c>
      <c r="D165" s="17" t="s">
        <v>359</v>
      </c>
      <c r="E165" s="71" t="s">
        <v>370</v>
      </c>
      <c r="F165" s="5"/>
      <c r="G165" s="5"/>
      <c r="H165" s="25" t="s">
        <v>29</v>
      </c>
      <c r="I165" s="243">
        <v>6</v>
      </c>
      <c r="J165" s="62">
        <v>4.02</v>
      </c>
      <c r="K165" s="55"/>
      <c r="L165" s="62">
        <v>6</v>
      </c>
      <c r="M165" s="62">
        <v>100</v>
      </c>
      <c r="N165" s="5" t="s">
        <v>360</v>
      </c>
      <c r="O165" s="15" t="s">
        <v>363</v>
      </c>
      <c r="P165" s="5"/>
      <c r="Q165" s="19"/>
      <c r="R165" s="19"/>
      <c r="S165" s="2"/>
      <c r="T165" s="5"/>
      <c r="U165" s="15" t="s">
        <v>348</v>
      </c>
      <c r="V165" s="133" t="s">
        <v>442</v>
      </c>
      <c r="W165" s="77"/>
      <c r="X165" s="5"/>
    </row>
    <row r="166" spans="1:24" s="15" customFormat="1" ht="12.75">
      <c r="A166" s="15">
        <v>325</v>
      </c>
      <c r="B166" s="15" t="s">
        <v>191</v>
      </c>
      <c r="C166" s="58" t="s">
        <v>313</v>
      </c>
      <c r="D166" s="17" t="s">
        <v>359</v>
      </c>
      <c r="E166" s="71" t="s">
        <v>371</v>
      </c>
      <c r="F166" s="5"/>
      <c r="G166" s="5"/>
      <c r="H166" s="25" t="s">
        <v>29</v>
      </c>
      <c r="I166" s="55">
        <v>14</v>
      </c>
      <c r="J166" s="55">
        <v>2</v>
      </c>
      <c r="K166" s="250">
        <v>14.285714285714285</v>
      </c>
      <c r="L166" s="62">
        <v>8</v>
      </c>
      <c r="M166" s="62">
        <v>57.14285714285714</v>
      </c>
      <c r="N166" s="5" t="s">
        <v>360</v>
      </c>
      <c r="O166" s="15" t="s">
        <v>363</v>
      </c>
      <c r="P166" s="68"/>
      <c r="Q166" s="59"/>
      <c r="R166" s="59"/>
      <c r="S166" s="69"/>
      <c r="T166" s="68"/>
      <c r="U166" s="15" t="s">
        <v>348</v>
      </c>
      <c r="V166" s="133" t="s">
        <v>442</v>
      </c>
      <c r="W166" s="77"/>
      <c r="X166" s="5"/>
    </row>
    <row r="167" spans="1:24" s="15" customFormat="1" ht="12.75">
      <c r="A167" s="15">
        <v>327</v>
      </c>
      <c r="B167" s="15" t="s">
        <v>191</v>
      </c>
      <c r="C167" s="58" t="s">
        <v>313</v>
      </c>
      <c r="D167" s="17" t="s">
        <v>359</v>
      </c>
      <c r="E167" s="71" t="s">
        <v>372</v>
      </c>
      <c r="F167" s="5"/>
      <c r="G167" s="5" t="s">
        <v>373</v>
      </c>
      <c r="H167" s="25" t="s">
        <v>29</v>
      </c>
      <c r="I167" s="243">
        <v>73</v>
      </c>
      <c r="J167" s="62">
        <v>39.42</v>
      </c>
      <c r="K167" s="55"/>
      <c r="L167" s="62">
        <v>68</v>
      </c>
      <c r="M167" s="62">
        <v>93.15068493150685</v>
      </c>
      <c r="N167" s="5" t="s">
        <v>360</v>
      </c>
      <c r="O167" s="15" t="s">
        <v>363</v>
      </c>
      <c r="P167" s="5"/>
      <c r="Q167" s="19"/>
      <c r="R167" s="19"/>
      <c r="S167" s="2"/>
      <c r="T167" s="5"/>
      <c r="U167" s="15" t="s">
        <v>348</v>
      </c>
      <c r="V167" s="133" t="s">
        <v>442</v>
      </c>
      <c r="W167" s="77"/>
      <c r="X167" s="5"/>
    </row>
    <row r="168" spans="1:24" s="15" customFormat="1" ht="12.75">
      <c r="A168" s="15">
        <v>329</v>
      </c>
      <c r="B168" s="15" t="s">
        <v>191</v>
      </c>
      <c r="C168" s="58" t="s">
        <v>313</v>
      </c>
      <c r="D168" s="17" t="s">
        <v>359</v>
      </c>
      <c r="E168" s="181" t="s">
        <v>374</v>
      </c>
      <c r="F168" s="5" t="s">
        <v>375</v>
      </c>
      <c r="G168" s="5" t="s">
        <v>375</v>
      </c>
      <c r="H168" s="25" t="s">
        <v>12</v>
      </c>
      <c r="I168" s="243"/>
      <c r="J168" s="62"/>
      <c r="K168" s="55"/>
      <c r="L168" s="62"/>
      <c r="M168" s="62"/>
      <c r="N168" s="54" t="s">
        <v>374</v>
      </c>
      <c r="O168" s="5"/>
      <c r="P168" s="5"/>
      <c r="Q168" s="19"/>
      <c r="R168" s="19"/>
      <c r="S168" s="2"/>
      <c r="T168" s="5"/>
      <c r="U168" s="15" t="s">
        <v>348</v>
      </c>
      <c r="V168" s="133" t="s">
        <v>442</v>
      </c>
      <c r="W168" s="77"/>
      <c r="X168" s="5"/>
    </row>
    <row r="169" spans="1:24" s="15" customFormat="1" ht="12.75">
      <c r="A169" s="15">
        <v>331</v>
      </c>
      <c r="B169" s="15" t="s">
        <v>191</v>
      </c>
      <c r="C169" s="58" t="s">
        <v>313</v>
      </c>
      <c r="D169" s="17" t="s">
        <v>359</v>
      </c>
      <c r="E169" s="71" t="s">
        <v>118</v>
      </c>
      <c r="F169" s="54"/>
      <c r="G169" s="54"/>
      <c r="H169" s="25" t="s">
        <v>29</v>
      </c>
      <c r="I169" s="55">
        <v>1</v>
      </c>
      <c r="J169" s="55"/>
      <c r="K169" s="55"/>
      <c r="L169" s="55"/>
      <c r="M169" s="55"/>
      <c r="N169" s="54" t="s">
        <v>374</v>
      </c>
      <c r="P169" s="5"/>
      <c r="Q169" s="19"/>
      <c r="R169" s="19"/>
      <c r="S169" s="2"/>
      <c r="T169" s="5"/>
      <c r="U169" s="15" t="s">
        <v>348</v>
      </c>
      <c r="V169" s="133" t="s">
        <v>442</v>
      </c>
      <c r="W169" s="77"/>
      <c r="X169" s="5"/>
    </row>
    <row r="170" spans="1:24" s="15" customFormat="1" ht="12.75">
      <c r="A170" s="15">
        <v>333</v>
      </c>
      <c r="B170" s="15" t="s">
        <v>191</v>
      </c>
      <c r="C170" s="58" t="s">
        <v>313</v>
      </c>
      <c r="D170" s="17" t="s">
        <v>359</v>
      </c>
      <c r="E170" s="71" t="s">
        <v>376</v>
      </c>
      <c r="F170" s="54"/>
      <c r="G170" s="54"/>
      <c r="H170" s="25" t="s">
        <v>29</v>
      </c>
      <c r="I170" s="55">
        <v>22</v>
      </c>
      <c r="J170" s="55">
        <v>4</v>
      </c>
      <c r="K170" s="250">
        <v>18.181818181818183</v>
      </c>
      <c r="L170" s="62">
        <v>16</v>
      </c>
      <c r="M170" s="62">
        <v>72.72727272727273</v>
      </c>
      <c r="N170" s="54" t="s">
        <v>374</v>
      </c>
      <c r="P170" s="68"/>
      <c r="Q170" s="59"/>
      <c r="R170" s="59"/>
      <c r="S170" s="69"/>
      <c r="T170" s="68"/>
      <c r="U170" s="15" t="s">
        <v>348</v>
      </c>
      <c r="V170" s="133" t="s">
        <v>442</v>
      </c>
      <c r="W170" s="77"/>
      <c r="X170" s="5"/>
    </row>
    <row r="171" spans="1:24" s="15" customFormat="1" ht="12.75">
      <c r="A171" s="15">
        <v>335</v>
      </c>
      <c r="B171" s="15" t="s">
        <v>191</v>
      </c>
      <c r="C171" s="58" t="s">
        <v>313</v>
      </c>
      <c r="D171" s="17" t="s">
        <v>359</v>
      </c>
      <c r="E171" s="71" t="s">
        <v>377</v>
      </c>
      <c r="F171" s="54"/>
      <c r="G171" s="54"/>
      <c r="H171" s="25" t="s">
        <v>29</v>
      </c>
      <c r="I171" s="55">
        <v>8</v>
      </c>
      <c r="J171" s="55">
        <v>1</v>
      </c>
      <c r="K171" s="250">
        <v>12.5</v>
      </c>
      <c r="L171" s="62">
        <v>5</v>
      </c>
      <c r="M171" s="62">
        <v>62.5</v>
      </c>
      <c r="N171" s="54" t="s">
        <v>374</v>
      </c>
      <c r="P171" s="68"/>
      <c r="Q171" s="59"/>
      <c r="R171" s="59"/>
      <c r="S171" s="69"/>
      <c r="T171" s="68"/>
      <c r="U171" s="15" t="s">
        <v>348</v>
      </c>
      <c r="V171" s="133" t="s">
        <v>442</v>
      </c>
      <c r="W171" s="77"/>
      <c r="X171" s="5"/>
    </row>
    <row r="172" spans="1:24" s="15" customFormat="1" ht="12.75">
      <c r="A172" s="15">
        <v>337</v>
      </c>
      <c r="B172" s="15" t="s">
        <v>191</v>
      </c>
      <c r="C172" s="58" t="s">
        <v>313</v>
      </c>
      <c r="D172" s="17" t="s">
        <v>359</v>
      </c>
      <c r="E172" s="71" t="s">
        <v>378</v>
      </c>
      <c r="F172" s="54"/>
      <c r="G172" s="54"/>
      <c r="H172" s="25" t="s">
        <v>29</v>
      </c>
      <c r="I172" s="243">
        <v>122</v>
      </c>
      <c r="J172" s="62">
        <v>48.8</v>
      </c>
      <c r="K172" s="55"/>
      <c r="L172" s="62">
        <v>66</v>
      </c>
      <c r="M172" s="62">
        <v>54.09836065573771</v>
      </c>
      <c r="N172" s="54" t="s">
        <v>374</v>
      </c>
      <c r="P172" s="5"/>
      <c r="Q172" s="19"/>
      <c r="R172" s="19"/>
      <c r="S172" s="2"/>
      <c r="T172" s="5"/>
      <c r="U172" s="15" t="s">
        <v>348</v>
      </c>
      <c r="V172" s="133" t="s">
        <v>442</v>
      </c>
      <c r="W172" s="77"/>
      <c r="X172" s="5"/>
    </row>
    <row r="173" spans="1:24" s="15" customFormat="1" ht="12.75">
      <c r="A173" s="15">
        <v>339</v>
      </c>
      <c r="B173" s="15" t="s">
        <v>191</v>
      </c>
      <c r="C173" s="58" t="s">
        <v>313</v>
      </c>
      <c r="D173" s="17" t="s">
        <v>359</v>
      </c>
      <c r="E173" s="71" t="s">
        <v>379</v>
      </c>
      <c r="F173" s="5"/>
      <c r="G173" s="5"/>
      <c r="H173" s="25" t="s">
        <v>29</v>
      </c>
      <c r="I173" s="243">
        <v>38</v>
      </c>
      <c r="J173" s="62">
        <v>20.14</v>
      </c>
      <c r="K173" s="55"/>
      <c r="L173" s="62">
        <v>29</v>
      </c>
      <c r="M173" s="62">
        <v>76.31578947368422</v>
      </c>
      <c r="N173" s="5" t="s">
        <v>380</v>
      </c>
      <c r="P173" s="5"/>
      <c r="Q173" s="19"/>
      <c r="R173" s="19"/>
      <c r="S173" s="2"/>
      <c r="T173" s="5"/>
      <c r="U173" s="5" t="s">
        <v>198</v>
      </c>
      <c r="V173" s="192" t="s">
        <v>381</v>
      </c>
      <c r="W173" s="132"/>
      <c r="X173" s="5"/>
    </row>
    <row r="174" spans="1:24" s="15" customFormat="1" ht="12.75">
      <c r="A174" s="15">
        <v>341</v>
      </c>
      <c r="B174" s="15" t="s">
        <v>191</v>
      </c>
      <c r="C174" s="58" t="s">
        <v>313</v>
      </c>
      <c r="D174" s="17" t="s">
        <v>359</v>
      </c>
      <c r="E174" s="71" t="s">
        <v>382</v>
      </c>
      <c r="F174" s="5" t="s">
        <v>383</v>
      </c>
      <c r="G174" s="5" t="s">
        <v>384</v>
      </c>
      <c r="H174" s="25" t="s">
        <v>29</v>
      </c>
      <c r="I174" s="243">
        <v>17</v>
      </c>
      <c r="J174" s="62">
        <v>7.99</v>
      </c>
      <c r="K174" s="55"/>
      <c r="L174" s="62">
        <v>15</v>
      </c>
      <c r="M174" s="62">
        <v>88.23529411764706</v>
      </c>
      <c r="N174" s="5" t="s">
        <v>380</v>
      </c>
      <c r="P174" s="54"/>
      <c r="Q174" s="24"/>
      <c r="R174" s="24"/>
      <c r="S174" s="60"/>
      <c r="T174" s="54"/>
      <c r="U174" s="5" t="s">
        <v>198</v>
      </c>
      <c r="V174" s="192" t="s">
        <v>381</v>
      </c>
      <c r="W174" s="132"/>
      <c r="X174" s="5"/>
    </row>
    <row r="175" spans="1:24" s="15" customFormat="1" ht="12.75">
      <c r="A175" s="15">
        <v>343</v>
      </c>
      <c r="B175" s="15" t="s">
        <v>191</v>
      </c>
      <c r="C175" s="58" t="s">
        <v>313</v>
      </c>
      <c r="D175" s="17" t="s">
        <v>359</v>
      </c>
      <c r="E175" s="41" t="s">
        <v>385</v>
      </c>
      <c r="F175" s="5"/>
      <c r="G175" s="5" t="s">
        <v>386</v>
      </c>
      <c r="H175" s="25"/>
      <c r="I175" s="241">
        <v>0</v>
      </c>
      <c r="J175" s="62"/>
      <c r="K175" s="55"/>
      <c r="L175" s="62"/>
      <c r="M175" s="62"/>
      <c r="N175" s="70" t="s">
        <v>387</v>
      </c>
      <c r="O175" s="71" t="s">
        <v>388</v>
      </c>
      <c r="P175" s="54"/>
      <c r="Q175" s="24"/>
      <c r="R175" s="24"/>
      <c r="S175" s="60">
        <v>74</v>
      </c>
      <c r="T175" s="54"/>
      <c r="U175" s="5" t="s">
        <v>198</v>
      </c>
      <c r="V175" s="192" t="s">
        <v>381</v>
      </c>
      <c r="W175" s="132"/>
      <c r="X175" s="5"/>
    </row>
    <row r="176" spans="1:24" s="15" customFormat="1" ht="12.75">
      <c r="A176" s="15">
        <v>345</v>
      </c>
      <c r="B176" s="15" t="s">
        <v>191</v>
      </c>
      <c r="C176" s="58" t="s">
        <v>313</v>
      </c>
      <c r="D176" s="17" t="s">
        <v>359</v>
      </c>
      <c r="E176" s="41" t="s">
        <v>389</v>
      </c>
      <c r="F176" s="5" t="s">
        <v>390</v>
      </c>
      <c r="G176" s="5"/>
      <c r="H176" s="25"/>
      <c r="I176" s="241">
        <v>0</v>
      </c>
      <c r="J176" s="62"/>
      <c r="K176" s="55"/>
      <c r="L176" s="62"/>
      <c r="M176" s="62"/>
      <c r="N176" s="70" t="s">
        <v>387</v>
      </c>
      <c r="O176" s="71" t="s">
        <v>388</v>
      </c>
      <c r="P176" s="54"/>
      <c r="Q176" s="24"/>
      <c r="R176" s="24"/>
      <c r="S176" s="60"/>
      <c r="T176" s="54"/>
      <c r="U176" s="5" t="s">
        <v>198</v>
      </c>
      <c r="V176" s="192" t="s">
        <v>381</v>
      </c>
      <c r="W176" s="132"/>
      <c r="X176" s="5"/>
    </row>
    <row r="177" spans="1:24" s="15" customFormat="1" ht="12.75">
      <c r="A177" s="15">
        <v>347</v>
      </c>
      <c r="B177" s="15" t="s">
        <v>191</v>
      </c>
      <c r="C177" s="58" t="s">
        <v>313</v>
      </c>
      <c r="D177" s="39" t="s">
        <v>391</v>
      </c>
      <c r="E177" s="71" t="s">
        <v>253</v>
      </c>
      <c r="G177" s="5" t="s">
        <v>254</v>
      </c>
      <c r="H177" s="25" t="s">
        <v>29</v>
      </c>
      <c r="I177" s="55">
        <v>357</v>
      </c>
      <c r="J177" s="55">
        <v>7</v>
      </c>
      <c r="K177" s="55"/>
      <c r="L177" s="55">
        <v>7</v>
      </c>
      <c r="M177" s="55">
        <v>1.9607843137254901</v>
      </c>
      <c r="N177" s="5"/>
      <c r="O177" s="5"/>
      <c r="P177" s="15" t="s">
        <v>392</v>
      </c>
      <c r="Q177" s="19"/>
      <c r="R177" s="19"/>
      <c r="S177" s="2"/>
      <c r="T177" s="5"/>
      <c r="U177" s="15" t="s">
        <v>348</v>
      </c>
      <c r="V177" s="5" t="s">
        <v>401</v>
      </c>
      <c r="W177" s="65"/>
      <c r="X177" s="5"/>
    </row>
    <row r="178" spans="1:23" s="15" customFormat="1" ht="12.75">
      <c r="A178" s="15">
        <v>349</v>
      </c>
      <c r="B178" s="15" t="s">
        <v>191</v>
      </c>
      <c r="C178" s="58" t="s">
        <v>313</v>
      </c>
      <c r="D178" s="39" t="s">
        <v>391</v>
      </c>
      <c r="E178" s="181" t="s">
        <v>393</v>
      </c>
      <c r="F178" s="5"/>
      <c r="G178" s="5" t="s">
        <v>394</v>
      </c>
      <c r="H178" s="71" t="s">
        <v>395</v>
      </c>
      <c r="I178" s="244">
        <v>2749</v>
      </c>
      <c r="J178" s="55">
        <v>28</v>
      </c>
      <c r="K178" s="250"/>
      <c r="L178" s="55">
        <v>51</v>
      </c>
      <c r="M178" s="55">
        <v>1.8552200800291014</v>
      </c>
      <c r="N178" s="5"/>
      <c r="Q178" s="19"/>
      <c r="R178" s="19"/>
      <c r="U178" s="15" t="s">
        <v>348</v>
      </c>
      <c r="V178" s="5" t="s">
        <v>401</v>
      </c>
      <c r="W178" s="65"/>
    </row>
    <row r="179" spans="1:24" s="15" customFormat="1" ht="12.75">
      <c r="A179" s="15">
        <v>351</v>
      </c>
      <c r="B179" s="15" t="s">
        <v>191</v>
      </c>
      <c r="C179" s="58" t="s">
        <v>313</v>
      </c>
      <c r="D179" s="39" t="s">
        <v>391</v>
      </c>
      <c r="E179" s="71" t="s">
        <v>396</v>
      </c>
      <c r="F179" s="5"/>
      <c r="G179" s="5" t="s">
        <v>397</v>
      </c>
      <c r="H179" s="25" t="s">
        <v>29</v>
      </c>
      <c r="I179" s="55">
        <v>4</v>
      </c>
      <c r="J179" s="62">
        <v>0</v>
      </c>
      <c r="K179" s="55"/>
      <c r="L179" s="55"/>
      <c r="M179" s="55"/>
      <c r="N179" s="54" t="s">
        <v>398</v>
      </c>
      <c r="O179" s="57" t="s">
        <v>399</v>
      </c>
      <c r="P179" s="5"/>
      <c r="Q179" s="72">
        <v>201</v>
      </c>
      <c r="R179" s="73">
        <v>133</v>
      </c>
      <c r="S179" s="2"/>
      <c r="T179" s="74" t="s">
        <v>400</v>
      </c>
      <c r="U179" s="15" t="s">
        <v>348</v>
      </c>
      <c r="V179" s="5" t="s">
        <v>401</v>
      </c>
      <c r="W179" s="65"/>
      <c r="X179" s="74" t="s">
        <v>287</v>
      </c>
    </row>
    <row r="180" spans="1:24" s="15" customFormat="1" ht="12.75">
      <c r="A180" s="15">
        <v>353</v>
      </c>
      <c r="B180" s="15" t="s">
        <v>191</v>
      </c>
      <c r="C180" s="58" t="s">
        <v>313</v>
      </c>
      <c r="D180" s="39" t="s">
        <v>391</v>
      </c>
      <c r="E180" s="71" t="s">
        <v>398</v>
      </c>
      <c r="F180" s="5" t="s">
        <v>402</v>
      </c>
      <c r="G180" s="5"/>
      <c r="H180" s="25" t="s">
        <v>29</v>
      </c>
      <c r="I180" s="55">
        <v>86</v>
      </c>
      <c r="J180" s="62">
        <v>1.72</v>
      </c>
      <c r="K180" s="55"/>
      <c r="L180" s="55">
        <v>9</v>
      </c>
      <c r="M180" s="55">
        <v>10.465116279069768</v>
      </c>
      <c r="N180" s="54" t="s">
        <v>398</v>
      </c>
      <c r="O180" s="57" t="s">
        <v>399</v>
      </c>
      <c r="P180" s="5"/>
      <c r="Q180" s="197">
        <v>348</v>
      </c>
      <c r="R180" s="198">
        <v>153</v>
      </c>
      <c r="S180" s="2"/>
      <c r="T180" s="57" t="s">
        <v>403</v>
      </c>
      <c r="U180" s="15" t="s">
        <v>348</v>
      </c>
      <c r="V180" s="5" t="s">
        <v>401</v>
      </c>
      <c r="W180" s="65"/>
      <c r="X180" s="57" t="s">
        <v>287</v>
      </c>
    </row>
    <row r="181" spans="1:24" s="15" customFormat="1" ht="12.75">
      <c r="A181" s="15">
        <v>355</v>
      </c>
      <c r="B181" s="15" t="s">
        <v>191</v>
      </c>
      <c r="C181" s="58" t="s">
        <v>313</v>
      </c>
      <c r="D181" s="39" t="s">
        <v>391</v>
      </c>
      <c r="E181" s="71" t="s">
        <v>404</v>
      </c>
      <c r="F181" s="5"/>
      <c r="G181" s="5" t="s">
        <v>405</v>
      </c>
      <c r="H181" s="25" t="s">
        <v>29</v>
      </c>
      <c r="I181" s="55">
        <v>26</v>
      </c>
      <c r="J181" s="62">
        <v>3.12</v>
      </c>
      <c r="K181" s="55"/>
      <c r="L181" s="55"/>
      <c r="M181" s="55"/>
      <c r="N181" s="54" t="s">
        <v>398</v>
      </c>
      <c r="O181" s="57" t="s">
        <v>399</v>
      </c>
      <c r="P181" s="54"/>
      <c r="Q181" s="197">
        <v>391</v>
      </c>
      <c r="R181" s="198">
        <v>27</v>
      </c>
      <c r="S181" s="60"/>
      <c r="T181" s="57" t="s">
        <v>406</v>
      </c>
      <c r="U181" s="15" t="s">
        <v>348</v>
      </c>
      <c r="V181" s="5" t="s">
        <v>401</v>
      </c>
      <c r="W181" s="65"/>
      <c r="X181" s="57" t="s">
        <v>287</v>
      </c>
    </row>
    <row r="182" spans="1:24" s="15" customFormat="1" ht="12.75">
      <c r="A182" s="15">
        <v>357</v>
      </c>
      <c r="B182" s="15" t="s">
        <v>191</v>
      </c>
      <c r="C182" s="58" t="s">
        <v>313</v>
      </c>
      <c r="D182" s="39" t="s">
        <v>391</v>
      </c>
      <c r="E182" s="41" t="s">
        <v>813</v>
      </c>
      <c r="F182" s="5"/>
      <c r="G182" s="5"/>
      <c r="H182" s="25"/>
      <c r="I182" s="241">
        <v>0</v>
      </c>
      <c r="J182" s="62"/>
      <c r="K182" s="55"/>
      <c r="L182" s="55"/>
      <c r="M182" s="55"/>
      <c r="N182" s="54" t="s">
        <v>398</v>
      </c>
      <c r="O182" s="74"/>
      <c r="P182" s="5"/>
      <c r="Q182" s="197">
        <v>86</v>
      </c>
      <c r="R182" s="198">
        <v>43</v>
      </c>
      <c r="S182" s="2"/>
      <c r="T182" s="57" t="s">
        <v>407</v>
      </c>
      <c r="U182" s="15" t="s">
        <v>348</v>
      </c>
      <c r="V182" s="5" t="s">
        <v>401</v>
      </c>
      <c r="W182" s="65"/>
      <c r="X182" s="57" t="s">
        <v>287</v>
      </c>
    </row>
    <row r="183" spans="1:24" s="15" customFormat="1" ht="12.75">
      <c r="A183" s="15">
        <v>359</v>
      </c>
      <c r="B183" s="15" t="s">
        <v>191</v>
      </c>
      <c r="C183" s="58" t="s">
        <v>313</v>
      </c>
      <c r="D183" s="39" t="s">
        <v>391</v>
      </c>
      <c r="E183" s="41" t="s">
        <v>814</v>
      </c>
      <c r="F183" s="5"/>
      <c r="G183" s="5" t="s">
        <v>409</v>
      </c>
      <c r="H183" s="25"/>
      <c r="I183" s="241">
        <v>0</v>
      </c>
      <c r="J183" s="62"/>
      <c r="K183" s="55"/>
      <c r="L183" s="55"/>
      <c r="M183" s="55"/>
      <c r="N183" s="54" t="s">
        <v>398</v>
      </c>
      <c r="O183" s="57" t="s">
        <v>399</v>
      </c>
      <c r="P183" s="5"/>
      <c r="Q183" s="72">
        <v>104</v>
      </c>
      <c r="R183" s="73">
        <v>104</v>
      </c>
      <c r="S183" s="2"/>
      <c r="T183" s="74" t="s">
        <v>408</v>
      </c>
      <c r="U183" s="15" t="s">
        <v>348</v>
      </c>
      <c r="V183" s="5" t="s">
        <v>401</v>
      </c>
      <c r="W183" s="65"/>
      <c r="X183" s="74" t="s">
        <v>287</v>
      </c>
    </row>
    <row r="184" spans="1:25" s="15" customFormat="1" ht="12.75">
      <c r="A184" s="15">
        <v>361</v>
      </c>
      <c r="B184" s="15" t="s">
        <v>191</v>
      </c>
      <c r="C184" s="58" t="s">
        <v>313</v>
      </c>
      <c r="D184" s="39" t="s">
        <v>391</v>
      </c>
      <c r="E184" s="41" t="s">
        <v>815</v>
      </c>
      <c r="F184" s="5"/>
      <c r="G184" s="5" t="s">
        <v>411</v>
      </c>
      <c r="H184" s="25"/>
      <c r="I184" s="241">
        <v>0</v>
      </c>
      <c r="J184" s="62"/>
      <c r="K184" s="55"/>
      <c r="L184" s="55"/>
      <c r="M184" s="55"/>
      <c r="N184" s="54" t="s">
        <v>398</v>
      </c>
      <c r="O184" s="57" t="s">
        <v>399</v>
      </c>
      <c r="P184" s="5"/>
      <c r="Q184" s="197">
        <v>145</v>
      </c>
      <c r="R184" s="198">
        <v>6</v>
      </c>
      <c r="S184" s="2"/>
      <c r="T184" s="57" t="s">
        <v>410</v>
      </c>
      <c r="U184" s="15" t="s">
        <v>348</v>
      </c>
      <c r="V184" s="5" t="s">
        <v>401</v>
      </c>
      <c r="W184" s="65"/>
      <c r="X184" s="57" t="s">
        <v>287</v>
      </c>
      <c r="Y184" s="15" t="s">
        <v>412</v>
      </c>
    </row>
    <row r="185" spans="1:23" s="15" customFormat="1" ht="12.75">
      <c r="A185" s="15">
        <v>363</v>
      </c>
      <c r="B185" s="15" t="s">
        <v>191</v>
      </c>
      <c r="C185" s="58" t="s">
        <v>313</v>
      </c>
      <c r="D185" s="39" t="s">
        <v>391</v>
      </c>
      <c r="E185" s="71" t="s">
        <v>413</v>
      </c>
      <c r="F185" s="5"/>
      <c r="G185" s="5"/>
      <c r="H185" s="25" t="s">
        <v>29</v>
      </c>
      <c r="I185" s="55">
        <v>280</v>
      </c>
      <c r="J185" s="55">
        <v>10</v>
      </c>
      <c r="K185" s="250">
        <v>3.571428571428571</v>
      </c>
      <c r="L185" s="55">
        <v>29</v>
      </c>
      <c r="M185" s="55">
        <v>10.357142857142858</v>
      </c>
      <c r="N185" s="5"/>
      <c r="Q185" s="19"/>
      <c r="R185" s="19"/>
      <c r="U185" s="15" t="s">
        <v>348</v>
      </c>
      <c r="V185" s="5" t="s">
        <v>401</v>
      </c>
      <c r="W185" s="65"/>
    </row>
    <row r="186" spans="1:23" s="15" customFormat="1" ht="12.75">
      <c r="A186" s="15">
        <v>365</v>
      </c>
      <c r="B186" s="15" t="s">
        <v>191</v>
      </c>
      <c r="C186" s="58" t="s">
        <v>313</v>
      </c>
      <c r="D186" s="39" t="s">
        <v>391</v>
      </c>
      <c r="E186" s="71" t="s">
        <v>414</v>
      </c>
      <c r="F186" s="5"/>
      <c r="G186" s="5"/>
      <c r="H186" s="25" t="s">
        <v>12</v>
      </c>
      <c r="I186" s="26">
        <v>0</v>
      </c>
      <c r="J186" s="55"/>
      <c r="K186" s="250"/>
      <c r="L186" s="55"/>
      <c r="M186" s="55"/>
      <c r="N186" s="71" t="s">
        <v>414</v>
      </c>
      <c r="O186" s="43"/>
      <c r="Q186" s="19"/>
      <c r="R186" s="19"/>
      <c r="U186" s="15" t="s">
        <v>348</v>
      </c>
      <c r="V186" s="5" t="s">
        <v>749</v>
      </c>
      <c r="W186" s="65"/>
    </row>
    <row r="187" spans="1:23" s="15" customFormat="1" ht="12.75">
      <c r="A187" s="15">
        <v>367</v>
      </c>
      <c r="B187" s="15" t="s">
        <v>191</v>
      </c>
      <c r="C187" s="58" t="s">
        <v>313</v>
      </c>
      <c r="D187" s="21" t="s">
        <v>415</v>
      </c>
      <c r="E187" s="71" t="s">
        <v>416</v>
      </c>
      <c r="F187" s="5"/>
      <c r="G187" s="5"/>
      <c r="H187" s="25" t="s">
        <v>29</v>
      </c>
      <c r="I187" s="55">
        <v>52</v>
      </c>
      <c r="J187" s="55">
        <v>8</v>
      </c>
      <c r="K187" s="250">
        <v>15.384615384615385</v>
      </c>
      <c r="L187" s="55">
        <v>8</v>
      </c>
      <c r="M187" s="55">
        <v>15.384615384615385</v>
      </c>
      <c r="N187" s="5"/>
      <c r="Q187" s="19"/>
      <c r="R187" s="19"/>
      <c r="U187" s="15" t="s">
        <v>348</v>
      </c>
      <c r="V187" s="5"/>
      <c r="W187" s="65"/>
    </row>
    <row r="188" spans="1:23" s="15" customFormat="1" ht="12.75">
      <c r="A188" s="15">
        <v>369</v>
      </c>
      <c r="B188" s="15" t="s">
        <v>191</v>
      </c>
      <c r="C188" s="58" t="s">
        <v>313</v>
      </c>
      <c r="D188" s="61" t="s">
        <v>417</v>
      </c>
      <c r="E188" s="71" t="s">
        <v>418</v>
      </c>
      <c r="F188" s="5"/>
      <c r="G188" s="5" t="s">
        <v>419</v>
      </c>
      <c r="H188" s="25" t="s">
        <v>12</v>
      </c>
      <c r="I188" s="26">
        <v>0</v>
      </c>
      <c r="J188" s="55"/>
      <c r="K188" s="250"/>
      <c r="L188" s="55"/>
      <c r="M188" s="55"/>
      <c r="N188" s="71" t="s">
        <v>418</v>
      </c>
      <c r="O188" s="43"/>
      <c r="Q188" s="19"/>
      <c r="R188" s="19"/>
      <c r="U188" s="15" t="s">
        <v>348</v>
      </c>
      <c r="V188" s="5" t="s">
        <v>749</v>
      </c>
      <c r="W188" s="65"/>
    </row>
    <row r="189" spans="1:23" s="15" customFormat="1" ht="12.75">
      <c r="A189" s="15">
        <v>371</v>
      </c>
      <c r="B189" s="15" t="s">
        <v>191</v>
      </c>
      <c r="C189" s="58" t="s">
        <v>313</v>
      </c>
      <c r="D189" s="61" t="s">
        <v>417</v>
      </c>
      <c r="E189" s="71" t="s">
        <v>420</v>
      </c>
      <c r="F189" s="5"/>
      <c r="G189" s="5"/>
      <c r="H189" s="25" t="s">
        <v>12</v>
      </c>
      <c r="I189" s="26">
        <v>0</v>
      </c>
      <c r="J189" s="55"/>
      <c r="K189" s="250"/>
      <c r="L189" s="55"/>
      <c r="M189" s="55"/>
      <c r="N189" s="71" t="s">
        <v>420</v>
      </c>
      <c r="O189" s="43"/>
      <c r="Q189" s="19"/>
      <c r="R189" s="19"/>
      <c r="U189" s="15" t="s">
        <v>348</v>
      </c>
      <c r="V189" s="5" t="s">
        <v>749</v>
      </c>
      <c r="W189" s="65"/>
    </row>
    <row r="190" spans="1:23" s="15" customFormat="1" ht="12.75">
      <c r="A190" s="15">
        <v>373</v>
      </c>
      <c r="B190" s="15" t="s">
        <v>191</v>
      </c>
      <c r="C190" s="58" t="s">
        <v>313</v>
      </c>
      <c r="D190" s="39" t="s">
        <v>421</v>
      </c>
      <c r="E190" s="71" t="s">
        <v>422</v>
      </c>
      <c r="F190" s="15" t="s">
        <v>423</v>
      </c>
      <c r="G190" s="5" t="s">
        <v>424</v>
      </c>
      <c r="H190" s="25" t="s">
        <v>29</v>
      </c>
      <c r="I190" s="243">
        <v>216</v>
      </c>
      <c r="J190" s="62">
        <v>73.44</v>
      </c>
      <c r="K190" s="250">
        <v>34</v>
      </c>
      <c r="L190" s="62">
        <v>110</v>
      </c>
      <c r="M190" s="62">
        <v>50.92592592592593</v>
      </c>
      <c r="N190" s="36" t="s">
        <v>422</v>
      </c>
      <c r="O190" s="5" t="s">
        <v>425</v>
      </c>
      <c r="P190" s="15" t="s">
        <v>55</v>
      </c>
      <c r="Q190" s="19"/>
      <c r="R190" s="19"/>
      <c r="S190" s="2"/>
      <c r="T190" s="5"/>
      <c r="U190" s="15" t="s">
        <v>348</v>
      </c>
      <c r="V190" s="5" t="s">
        <v>286</v>
      </c>
      <c r="W190" s="65"/>
    </row>
    <row r="191" spans="1:24" s="15" customFormat="1" ht="12.75">
      <c r="A191" s="15">
        <v>375</v>
      </c>
      <c r="B191" s="15" t="s">
        <v>191</v>
      </c>
      <c r="C191" s="58" t="s">
        <v>313</v>
      </c>
      <c r="D191" s="39" t="s">
        <v>421</v>
      </c>
      <c r="E191" s="71" t="s">
        <v>426</v>
      </c>
      <c r="F191" s="54"/>
      <c r="G191" s="54"/>
      <c r="H191" s="25" t="s">
        <v>29</v>
      </c>
      <c r="I191" s="55">
        <v>1</v>
      </c>
      <c r="J191" s="62">
        <v>1</v>
      </c>
      <c r="K191" s="55"/>
      <c r="L191" s="62">
        <v>1</v>
      </c>
      <c r="M191" s="62">
        <v>100</v>
      </c>
      <c r="N191" s="36" t="s">
        <v>422</v>
      </c>
      <c r="O191" s="5" t="s">
        <v>425</v>
      </c>
      <c r="P191" s="54"/>
      <c r="Q191" s="24"/>
      <c r="R191" s="24"/>
      <c r="S191" s="60"/>
      <c r="T191" s="5"/>
      <c r="U191" s="15" t="s">
        <v>348</v>
      </c>
      <c r="V191" s="5" t="s">
        <v>286</v>
      </c>
      <c r="W191" s="65"/>
      <c r="X191" s="5"/>
    </row>
    <row r="192" spans="1:24" s="15" customFormat="1" ht="12.75">
      <c r="A192" s="15">
        <v>377</v>
      </c>
      <c r="B192" s="15" t="s">
        <v>191</v>
      </c>
      <c r="C192" s="58" t="s">
        <v>313</v>
      </c>
      <c r="D192" s="39" t="s">
        <v>421</v>
      </c>
      <c r="E192" s="71" t="s">
        <v>427</v>
      </c>
      <c r="F192" s="218"/>
      <c r="G192" s="216"/>
      <c r="H192" s="25" t="s">
        <v>29</v>
      </c>
      <c r="I192" s="55">
        <v>8</v>
      </c>
      <c r="J192" s="62">
        <v>6.96</v>
      </c>
      <c r="K192" s="55"/>
      <c r="L192" s="62">
        <v>6</v>
      </c>
      <c r="M192" s="62">
        <v>75</v>
      </c>
      <c r="N192" s="36" t="s">
        <v>428</v>
      </c>
      <c r="O192" s="218" t="s">
        <v>429</v>
      </c>
      <c r="P192" s="54"/>
      <c r="Q192" s="24"/>
      <c r="R192" s="24"/>
      <c r="S192" s="60"/>
      <c r="T192" s="54"/>
      <c r="U192" s="15" t="s">
        <v>348</v>
      </c>
      <c r="V192" s="5" t="s">
        <v>286</v>
      </c>
      <c r="W192" s="65"/>
      <c r="X192" s="5"/>
    </row>
    <row r="193" spans="1:24" s="15" customFormat="1" ht="12.75">
      <c r="A193" s="15">
        <v>379</v>
      </c>
      <c r="B193" s="15" t="s">
        <v>191</v>
      </c>
      <c r="C193" s="58" t="s">
        <v>313</v>
      </c>
      <c r="D193" s="39" t="s">
        <v>421</v>
      </c>
      <c r="E193" s="71" t="s">
        <v>428</v>
      </c>
      <c r="F193" s="218"/>
      <c r="G193" s="216"/>
      <c r="H193" s="25" t="s">
        <v>29</v>
      </c>
      <c r="I193" s="55">
        <v>10</v>
      </c>
      <c r="J193" s="62">
        <v>8</v>
      </c>
      <c r="K193" s="55"/>
      <c r="L193" s="62">
        <v>9</v>
      </c>
      <c r="M193" s="62">
        <v>90</v>
      </c>
      <c r="N193" s="36" t="s">
        <v>428</v>
      </c>
      <c r="O193" s="218" t="s">
        <v>429</v>
      </c>
      <c r="P193" s="54"/>
      <c r="Q193" s="24"/>
      <c r="R193" s="24"/>
      <c r="S193" s="60"/>
      <c r="T193" s="54"/>
      <c r="U193" s="15" t="s">
        <v>348</v>
      </c>
      <c r="V193" s="5" t="s">
        <v>286</v>
      </c>
      <c r="W193" s="65"/>
      <c r="X193" s="5"/>
    </row>
    <row r="194" spans="1:24" s="15" customFormat="1" ht="12.75">
      <c r="A194" s="15">
        <v>381</v>
      </c>
      <c r="B194" s="15" t="s">
        <v>191</v>
      </c>
      <c r="C194" s="58" t="s">
        <v>313</v>
      </c>
      <c r="D194" s="39" t="s">
        <v>421</v>
      </c>
      <c r="E194" s="71" t="s">
        <v>430</v>
      </c>
      <c r="F194" s="218"/>
      <c r="G194" s="216"/>
      <c r="H194" s="25" t="s">
        <v>29</v>
      </c>
      <c r="I194" s="55">
        <v>7</v>
      </c>
      <c r="J194" s="62">
        <v>6.02</v>
      </c>
      <c r="K194" s="55"/>
      <c r="L194" s="62">
        <v>7</v>
      </c>
      <c r="M194" s="62">
        <v>100</v>
      </c>
      <c r="N194" s="36" t="s">
        <v>428</v>
      </c>
      <c r="O194" s="218" t="s">
        <v>429</v>
      </c>
      <c r="P194" s="54"/>
      <c r="Q194" s="24"/>
      <c r="R194" s="24"/>
      <c r="S194" s="60"/>
      <c r="T194" s="5"/>
      <c r="U194" s="15" t="s">
        <v>348</v>
      </c>
      <c r="V194" s="5" t="s">
        <v>286</v>
      </c>
      <c r="W194" s="65"/>
      <c r="X194" s="5"/>
    </row>
    <row r="195" spans="1:24" s="15" customFormat="1" ht="12.75">
      <c r="A195" s="15">
        <v>383</v>
      </c>
      <c r="B195" s="15" t="s">
        <v>191</v>
      </c>
      <c r="C195" s="58" t="s">
        <v>313</v>
      </c>
      <c r="D195" s="39" t="s">
        <v>421</v>
      </c>
      <c r="E195" s="71" t="s">
        <v>431</v>
      </c>
      <c r="F195" s="218"/>
      <c r="G195" s="216"/>
      <c r="H195" s="25" t="s">
        <v>29</v>
      </c>
      <c r="I195" s="55">
        <v>21</v>
      </c>
      <c r="J195" s="62">
        <v>14.91</v>
      </c>
      <c r="K195" s="55"/>
      <c r="L195" s="62">
        <v>15</v>
      </c>
      <c r="M195" s="62">
        <v>71.42857142857143</v>
      </c>
      <c r="N195" s="36" t="s">
        <v>428</v>
      </c>
      <c r="O195" s="218" t="s">
        <v>429</v>
      </c>
      <c r="P195" s="54"/>
      <c r="Q195" s="24"/>
      <c r="R195" s="24"/>
      <c r="S195" s="60"/>
      <c r="T195" s="5"/>
      <c r="U195" s="15" t="s">
        <v>348</v>
      </c>
      <c r="V195" s="5" t="s">
        <v>286</v>
      </c>
      <c r="W195" s="65"/>
      <c r="X195" s="5"/>
    </row>
    <row r="196" spans="1:24" s="15" customFormat="1" ht="12.75">
      <c r="A196" s="15">
        <v>385</v>
      </c>
      <c r="B196" s="15" t="s">
        <v>191</v>
      </c>
      <c r="C196" s="58" t="s">
        <v>313</v>
      </c>
      <c r="D196" s="39" t="s">
        <v>421</v>
      </c>
      <c r="E196" s="71" t="s">
        <v>432</v>
      </c>
      <c r="F196" s="218"/>
      <c r="G196" s="216"/>
      <c r="H196" s="25" t="s">
        <v>29</v>
      </c>
      <c r="I196" s="243">
        <v>9</v>
      </c>
      <c r="J196" s="62">
        <v>2.97</v>
      </c>
      <c r="K196" s="55"/>
      <c r="L196" s="62">
        <v>2.2869</v>
      </c>
      <c r="M196" s="62">
        <v>25.41</v>
      </c>
      <c r="N196" s="36" t="s">
        <v>428</v>
      </c>
      <c r="O196" s="218" t="s">
        <v>429</v>
      </c>
      <c r="P196" s="5"/>
      <c r="Q196" s="19"/>
      <c r="R196" s="19"/>
      <c r="S196" s="2"/>
      <c r="T196" s="5"/>
      <c r="U196" s="15" t="s">
        <v>348</v>
      </c>
      <c r="V196" s="5" t="s">
        <v>286</v>
      </c>
      <c r="W196" s="65"/>
      <c r="X196" s="5"/>
    </row>
    <row r="197" spans="1:24" s="15" customFormat="1" ht="12.75">
      <c r="A197" s="15">
        <v>387</v>
      </c>
      <c r="B197" s="15" t="s">
        <v>191</v>
      </c>
      <c r="C197" s="58" t="s">
        <v>313</v>
      </c>
      <c r="D197" s="39" t="s">
        <v>421</v>
      </c>
      <c r="E197" s="71" t="s">
        <v>433</v>
      </c>
      <c r="F197" s="218"/>
      <c r="G197" s="216" t="s">
        <v>434</v>
      </c>
      <c r="H197" s="25" t="s">
        <v>29</v>
      </c>
      <c r="I197" s="55">
        <v>1</v>
      </c>
      <c r="J197" s="55"/>
      <c r="K197" s="55"/>
      <c r="L197" s="55"/>
      <c r="M197" s="55"/>
      <c r="N197" s="36" t="s">
        <v>428</v>
      </c>
      <c r="O197" s="218" t="s">
        <v>429</v>
      </c>
      <c r="P197" s="5"/>
      <c r="Q197" s="19"/>
      <c r="R197" s="19"/>
      <c r="S197" s="2"/>
      <c r="T197" s="54"/>
      <c r="U197" s="15" t="s">
        <v>348</v>
      </c>
      <c r="V197" s="5" t="s">
        <v>286</v>
      </c>
      <c r="W197" s="65"/>
      <c r="X197" s="5"/>
    </row>
    <row r="198" spans="1:24" s="15" customFormat="1" ht="12.75">
      <c r="A198" s="15">
        <v>389</v>
      </c>
      <c r="B198" s="15" t="s">
        <v>191</v>
      </c>
      <c r="C198" s="58" t="s">
        <v>313</v>
      </c>
      <c r="D198" s="39" t="s">
        <v>421</v>
      </c>
      <c r="E198" s="71" t="s">
        <v>435</v>
      </c>
      <c r="F198" s="218"/>
      <c r="G198" s="216"/>
      <c r="H198" s="25" t="s">
        <v>29</v>
      </c>
      <c r="I198" s="243">
        <v>6</v>
      </c>
      <c r="J198" s="62">
        <v>4.02</v>
      </c>
      <c r="K198" s="55"/>
      <c r="L198" s="62">
        <v>4</v>
      </c>
      <c r="M198" s="62">
        <v>66.66666666666666</v>
      </c>
      <c r="N198" s="36" t="s">
        <v>428</v>
      </c>
      <c r="O198" s="218" t="s">
        <v>429</v>
      </c>
      <c r="P198" s="5"/>
      <c r="Q198" s="19"/>
      <c r="R198" s="19"/>
      <c r="S198" s="2"/>
      <c r="T198" s="54"/>
      <c r="U198" s="15" t="s">
        <v>348</v>
      </c>
      <c r="V198" s="5" t="s">
        <v>286</v>
      </c>
      <c r="W198" s="65"/>
      <c r="X198" s="5"/>
    </row>
    <row r="199" spans="1:24" s="15" customFormat="1" ht="12.75">
      <c r="A199" s="15">
        <v>391</v>
      </c>
      <c r="B199" s="15" t="s">
        <v>191</v>
      </c>
      <c r="C199" s="58" t="s">
        <v>313</v>
      </c>
      <c r="D199" s="39" t="s">
        <v>421</v>
      </c>
      <c r="E199" s="71" t="s">
        <v>436</v>
      </c>
      <c r="F199" s="5"/>
      <c r="G199" s="5"/>
      <c r="H199" s="25" t="s">
        <v>29</v>
      </c>
      <c r="I199" s="243">
        <v>47</v>
      </c>
      <c r="J199" s="62">
        <v>26.32</v>
      </c>
      <c r="K199" s="55"/>
      <c r="L199" s="62">
        <v>34</v>
      </c>
      <c r="M199" s="62">
        <v>72.3404255319149</v>
      </c>
      <c r="N199" s="54"/>
      <c r="O199" s="226" t="s">
        <v>437</v>
      </c>
      <c r="P199" s="5"/>
      <c r="Q199" s="19"/>
      <c r="R199" s="19"/>
      <c r="S199" s="2"/>
      <c r="U199" s="15" t="s">
        <v>348</v>
      </c>
      <c r="V199" s="193" t="s">
        <v>442</v>
      </c>
      <c r="W199" s="132"/>
      <c r="X199" s="5"/>
    </row>
    <row r="200" spans="1:24" s="15" customFormat="1" ht="12.75">
      <c r="A200" s="15">
        <v>393</v>
      </c>
      <c r="B200" s="15" t="s">
        <v>191</v>
      </c>
      <c r="C200" s="58" t="s">
        <v>313</v>
      </c>
      <c r="D200" s="39" t="s">
        <v>421</v>
      </c>
      <c r="E200" s="71" t="s">
        <v>438</v>
      </c>
      <c r="F200" s="5"/>
      <c r="G200" s="5"/>
      <c r="H200" s="25" t="s">
        <v>136</v>
      </c>
      <c r="I200" s="243">
        <v>95</v>
      </c>
      <c r="J200" s="62">
        <v>25.65</v>
      </c>
      <c r="K200" s="55"/>
      <c r="L200" s="62">
        <v>22</v>
      </c>
      <c r="M200" s="62">
        <v>23.157894736842106</v>
      </c>
      <c r="N200" s="54"/>
      <c r="O200" s="199" t="s">
        <v>439</v>
      </c>
      <c r="P200" s="5"/>
      <c r="Q200" s="19"/>
      <c r="R200" s="19"/>
      <c r="S200" s="2"/>
      <c r="T200" s="5"/>
      <c r="U200" s="15" t="s">
        <v>348</v>
      </c>
      <c r="V200" s="193" t="s">
        <v>442</v>
      </c>
      <c r="W200" s="132"/>
      <c r="X200" s="5"/>
    </row>
    <row r="201" spans="1:24" s="15" customFormat="1" ht="12.75">
      <c r="A201" s="15">
        <v>395</v>
      </c>
      <c r="B201" s="15" t="s">
        <v>191</v>
      </c>
      <c r="C201" s="58" t="s">
        <v>313</v>
      </c>
      <c r="D201" s="39" t="s">
        <v>421</v>
      </c>
      <c r="E201" s="71" t="s">
        <v>440</v>
      </c>
      <c r="F201" s="5" t="s">
        <v>441</v>
      </c>
      <c r="G201" s="5"/>
      <c r="H201" s="25" t="s">
        <v>12</v>
      </c>
      <c r="I201" s="241">
        <v>0</v>
      </c>
      <c r="J201" s="62"/>
      <c r="K201" s="55"/>
      <c r="L201" s="62"/>
      <c r="M201" s="62"/>
      <c r="N201" s="71" t="s">
        <v>440</v>
      </c>
      <c r="O201" s="43"/>
      <c r="P201" s="5"/>
      <c r="Q201" s="219">
        <v>934</v>
      </c>
      <c r="R201" s="219">
        <v>929</v>
      </c>
      <c r="S201" s="2"/>
      <c r="T201" s="5"/>
      <c r="U201" s="15" t="s">
        <v>348</v>
      </c>
      <c r="V201" s="193" t="s">
        <v>442</v>
      </c>
      <c r="W201" s="132"/>
      <c r="X201" s="5"/>
    </row>
    <row r="202" spans="1:24" s="15" customFormat="1" ht="12.75">
      <c r="A202" s="15">
        <v>397</v>
      </c>
      <c r="B202" s="15" t="s">
        <v>191</v>
      </c>
      <c r="C202" s="58" t="s">
        <v>313</v>
      </c>
      <c r="D202" s="39" t="s">
        <v>421</v>
      </c>
      <c r="E202" s="71" t="s">
        <v>443</v>
      </c>
      <c r="F202" s="5"/>
      <c r="G202" s="5"/>
      <c r="H202" s="25" t="s">
        <v>12</v>
      </c>
      <c r="I202" s="241">
        <v>0</v>
      </c>
      <c r="J202" s="62"/>
      <c r="K202" s="55"/>
      <c r="L202" s="62"/>
      <c r="M202" s="62"/>
      <c r="N202" s="71" t="s">
        <v>443</v>
      </c>
      <c r="O202" s="43"/>
      <c r="P202" s="5"/>
      <c r="Q202" s="219">
        <v>308</v>
      </c>
      <c r="R202" s="219">
        <v>303</v>
      </c>
      <c r="S202" s="2"/>
      <c r="T202" s="5"/>
      <c r="U202" s="15" t="s">
        <v>348</v>
      </c>
      <c r="V202" s="132" t="s">
        <v>286</v>
      </c>
      <c r="W202" s="132"/>
      <c r="X202" s="5"/>
    </row>
    <row r="203" spans="1:24" s="15" customFormat="1" ht="12.75">
      <c r="A203" s="15">
        <v>399</v>
      </c>
      <c r="B203" s="15" t="s">
        <v>191</v>
      </c>
      <c r="C203" s="76" t="s">
        <v>444</v>
      </c>
      <c r="D203" s="36" t="s">
        <v>445</v>
      </c>
      <c r="E203" s="29" t="s">
        <v>446</v>
      </c>
      <c r="F203" s="54"/>
      <c r="G203" s="54"/>
      <c r="H203" s="65"/>
      <c r="I203" s="26">
        <v>0</v>
      </c>
      <c r="J203" s="55"/>
      <c r="K203" s="55"/>
      <c r="L203" s="55"/>
      <c r="M203" s="55"/>
      <c r="N203" s="65" t="s">
        <v>446</v>
      </c>
      <c r="O203" s="54" t="s">
        <v>447</v>
      </c>
      <c r="P203" s="5"/>
      <c r="Q203" s="31">
        <v>42</v>
      </c>
      <c r="R203" s="19">
        <v>42</v>
      </c>
      <c r="S203" s="2">
        <f>R203/Q203*100</f>
        <v>100</v>
      </c>
      <c r="T203" s="5" t="s">
        <v>446</v>
      </c>
      <c r="U203" s="5" t="s">
        <v>198</v>
      </c>
      <c r="V203" s="77" t="s">
        <v>448</v>
      </c>
      <c r="W203" s="70" t="s">
        <v>449</v>
      </c>
      <c r="X203" s="5"/>
    </row>
    <row r="204" spans="1:24" s="15" customFormat="1" ht="12.75">
      <c r="A204" s="15">
        <v>401</v>
      </c>
      <c r="B204" s="15" t="s">
        <v>191</v>
      </c>
      <c r="C204" s="76" t="s">
        <v>444</v>
      </c>
      <c r="D204" s="36" t="s">
        <v>445</v>
      </c>
      <c r="E204" s="235" t="s">
        <v>450</v>
      </c>
      <c r="F204" s="54"/>
      <c r="G204" s="54"/>
      <c r="H204" s="217"/>
      <c r="I204" s="26">
        <v>0</v>
      </c>
      <c r="J204" s="55"/>
      <c r="K204" s="55"/>
      <c r="L204" s="55"/>
      <c r="M204" s="55"/>
      <c r="N204" s="65" t="s">
        <v>446</v>
      </c>
      <c r="O204" s="54" t="s">
        <v>447</v>
      </c>
      <c r="P204" s="5"/>
      <c r="Q204" s="19">
        <v>6</v>
      </c>
      <c r="R204" s="19">
        <v>0</v>
      </c>
      <c r="S204" s="2">
        <f>R204/Q204*100</f>
        <v>0</v>
      </c>
      <c r="T204" s="222" t="s">
        <v>450</v>
      </c>
      <c r="U204" s="5" t="s">
        <v>198</v>
      </c>
      <c r="V204" s="77" t="s">
        <v>448</v>
      </c>
      <c r="W204" s="70" t="s">
        <v>449</v>
      </c>
      <c r="X204" s="5"/>
    </row>
    <row r="205" spans="1:24" s="15" customFormat="1" ht="12.75">
      <c r="A205" s="15">
        <v>403</v>
      </c>
      <c r="B205" s="15" t="s">
        <v>191</v>
      </c>
      <c r="C205" s="76" t="s">
        <v>444</v>
      </c>
      <c r="D205" s="36" t="s">
        <v>445</v>
      </c>
      <c r="E205" s="71" t="s">
        <v>451</v>
      </c>
      <c r="F205" s="54" t="s">
        <v>452</v>
      </c>
      <c r="G205" s="54" t="s">
        <v>453</v>
      </c>
      <c r="H205" s="25" t="s">
        <v>29</v>
      </c>
      <c r="I205" s="71">
        <v>43</v>
      </c>
      <c r="J205" s="62">
        <v>11.18</v>
      </c>
      <c r="K205" s="62">
        <v>26</v>
      </c>
      <c r="L205" s="55">
        <v>30</v>
      </c>
      <c r="M205" s="62">
        <v>69.76744186046511</v>
      </c>
      <c r="N205" s="65" t="s">
        <v>446</v>
      </c>
      <c r="O205" s="54" t="s">
        <v>447</v>
      </c>
      <c r="P205" s="5"/>
      <c r="Q205" s="22">
        <v>74</v>
      </c>
      <c r="R205" s="19">
        <v>11</v>
      </c>
      <c r="S205" s="2">
        <f>R205/Q205*100</f>
        <v>14.864864864864865</v>
      </c>
      <c r="T205" s="222" t="s">
        <v>454</v>
      </c>
      <c r="U205" s="5" t="s">
        <v>198</v>
      </c>
      <c r="V205" s="77" t="s">
        <v>448</v>
      </c>
      <c r="W205" s="70" t="s">
        <v>449</v>
      </c>
      <c r="X205" s="5"/>
    </row>
    <row r="206" spans="1:24" s="15" customFormat="1" ht="12.75">
      <c r="A206" s="15">
        <v>405</v>
      </c>
      <c r="B206" s="15" t="s">
        <v>191</v>
      </c>
      <c r="C206" s="76" t="s">
        <v>444</v>
      </c>
      <c r="D206" s="36" t="s">
        <v>445</v>
      </c>
      <c r="E206" s="71" t="s">
        <v>455</v>
      </c>
      <c r="F206" s="54"/>
      <c r="G206" s="54"/>
      <c r="H206" s="25" t="s">
        <v>29</v>
      </c>
      <c r="I206" s="71">
        <v>22</v>
      </c>
      <c r="J206" s="62">
        <v>9.02</v>
      </c>
      <c r="K206" s="62">
        <v>41</v>
      </c>
      <c r="L206" s="55">
        <v>16</v>
      </c>
      <c r="M206" s="62">
        <v>72.72727272727273</v>
      </c>
      <c r="N206" s="65" t="s">
        <v>446</v>
      </c>
      <c r="O206" s="54" t="s">
        <v>447</v>
      </c>
      <c r="P206" s="5"/>
      <c r="Q206" s="22">
        <v>84</v>
      </c>
      <c r="R206" s="19">
        <v>72</v>
      </c>
      <c r="S206" s="2">
        <f>R206/Q206*100</f>
        <v>85.71428571428571</v>
      </c>
      <c r="T206" s="218" t="s">
        <v>455</v>
      </c>
      <c r="U206" s="5" t="s">
        <v>198</v>
      </c>
      <c r="V206" s="77" t="s">
        <v>448</v>
      </c>
      <c r="W206" s="70" t="s">
        <v>449</v>
      </c>
      <c r="X206" s="5"/>
    </row>
    <row r="207" spans="1:24" s="15" customFormat="1" ht="12.75">
      <c r="A207" s="15">
        <v>407</v>
      </c>
      <c r="B207" s="15" t="s">
        <v>191</v>
      </c>
      <c r="C207" s="76" t="s">
        <v>444</v>
      </c>
      <c r="D207" s="36" t="s">
        <v>445</v>
      </c>
      <c r="E207" s="235" t="s">
        <v>456</v>
      </c>
      <c r="F207" s="54"/>
      <c r="G207" s="54"/>
      <c r="H207" s="217"/>
      <c r="I207" s="26">
        <v>0</v>
      </c>
      <c r="J207" s="55"/>
      <c r="K207" s="55"/>
      <c r="L207" s="55"/>
      <c r="M207" s="55"/>
      <c r="N207" s="65" t="s">
        <v>446</v>
      </c>
      <c r="O207" s="54" t="s">
        <v>447</v>
      </c>
      <c r="P207" s="5"/>
      <c r="Q207" s="30">
        <v>40</v>
      </c>
      <c r="R207" s="19">
        <v>34</v>
      </c>
      <c r="S207" s="2">
        <f>R207/Q207*100</f>
        <v>85</v>
      </c>
      <c r="T207" s="218" t="s">
        <v>456</v>
      </c>
      <c r="U207" s="5" t="s">
        <v>198</v>
      </c>
      <c r="V207" s="77" t="s">
        <v>448</v>
      </c>
      <c r="W207" s="70" t="s">
        <v>449</v>
      </c>
      <c r="X207" s="5"/>
    </row>
    <row r="208" spans="1:24" s="15" customFormat="1" ht="12.75">
      <c r="A208" s="15">
        <v>409</v>
      </c>
      <c r="B208" s="15" t="s">
        <v>191</v>
      </c>
      <c r="C208" s="76" t="s">
        <v>444</v>
      </c>
      <c r="D208" s="36" t="s">
        <v>445</v>
      </c>
      <c r="E208" s="235" t="s">
        <v>259</v>
      </c>
      <c r="F208" s="54"/>
      <c r="G208" s="54"/>
      <c r="H208" s="217"/>
      <c r="I208" s="26">
        <v>0</v>
      </c>
      <c r="J208" s="55"/>
      <c r="K208" s="55"/>
      <c r="L208" s="55"/>
      <c r="M208" s="55"/>
      <c r="N208" s="65" t="s">
        <v>446</v>
      </c>
      <c r="O208" s="54" t="s">
        <v>457</v>
      </c>
      <c r="P208" s="5"/>
      <c r="Q208" s="30">
        <v>49</v>
      </c>
      <c r="R208" s="19">
        <v>47</v>
      </c>
      <c r="S208" s="2">
        <f>R208/Q208*100</f>
        <v>95.91836734693877</v>
      </c>
      <c r="T208" s="218" t="s">
        <v>259</v>
      </c>
      <c r="U208" s="5" t="s">
        <v>198</v>
      </c>
      <c r="V208" s="77" t="s">
        <v>448</v>
      </c>
      <c r="W208" s="70" t="s">
        <v>449</v>
      </c>
      <c r="X208" s="5"/>
    </row>
    <row r="209" spans="1:24" s="15" customFormat="1" ht="12.75">
      <c r="A209" s="15">
        <v>411</v>
      </c>
      <c r="B209" s="15" t="s">
        <v>191</v>
      </c>
      <c r="C209" s="76" t="s">
        <v>444</v>
      </c>
      <c r="D209" s="36" t="s">
        <v>445</v>
      </c>
      <c r="E209" s="235" t="s">
        <v>458</v>
      </c>
      <c r="F209" s="54"/>
      <c r="G209" s="54"/>
      <c r="H209" s="217"/>
      <c r="I209" s="26">
        <v>0</v>
      </c>
      <c r="J209" s="55"/>
      <c r="K209" s="55"/>
      <c r="L209" s="55"/>
      <c r="M209" s="55"/>
      <c r="N209" s="65" t="s">
        <v>446</v>
      </c>
      <c r="O209" s="54" t="s">
        <v>457</v>
      </c>
      <c r="P209" s="5"/>
      <c r="Q209" s="22">
        <v>62</v>
      </c>
      <c r="R209" s="19">
        <v>49</v>
      </c>
      <c r="S209" s="2">
        <f>R209/Q209*100</f>
        <v>79.03225806451613</v>
      </c>
      <c r="T209" s="218" t="s">
        <v>458</v>
      </c>
      <c r="U209" s="5" t="s">
        <v>198</v>
      </c>
      <c r="V209" s="77" t="s">
        <v>448</v>
      </c>
      <c r="W209" s="70" t="s">
        <v>449</v>
      </c>
      <c r="X209" s="5"/>
    </row>
    <row r="210" spans="1:24" s="15" customFormat="1" ht="12.75">
      <c r="A210" s="15">
        <v>413</v>
      </c>
      <c r="B210" s="15" t="s">
        <v>191</v>
      </c>
      <c r="C210" s="76" t="s">
        <v>444</v>
      </c>
      <c r="D210" s="36" t="s">
        <v>445</v>
      </c>
      <c r="E210" s="71" t="s">
        <v>459</v>
      </c>
      <c r="F210" s="54"/>
      <c r="G210" s="54"/>
      <c r="H210" s="25" t="s">
        <v>29</v>
      </c>
      <c r="I210" s="71">
        <v>17</v>
      </c>
      <c r="J210" s="62">
        <v>7.99</v>
      </c>
      <c r="K210" s="62">
        <v>47</v>
      </c>
      <c r="L210" s="55">
        <v>9</v>
      </c>
      <c r="M210" s="62">
        <v>52.94117647058824</v>
      </c>
      <c r="N210" s="65" t="s">
        <v>446</v>
      </c>
      <c r="O210" s="54" t="s">
        <v>457</v>
      </c>
      <c r="P210" s="5"/>
      <c r="Q210" s="22">
        <v>122</v>
      </c>
      <c r="R210" s="19">
        <v>16</v>
      </c>
      <c r="S210" s="2">
        <f>R210/Q210*100</f>
        <v>13.114754098360656</v>
      </c>
      <c r="T210" s="222" t="s">
        <v>460</v>
      </c>
      <c r="U210" s="5" t="s">
        <v>198</v>
      </c>
      <c r="V210" s="77" t="s">
        <v>448</v>
      </c>
      <c r="W210" s="70" t="s">
        <v>449</v>
      </c>
      <c r="X210" s="5"/>
    </row>
    <row r="211" spans="1:24" s="15" customFormat="1" ht="12.75">
      <c r="A211" s="15">
        <v>415</v>
      </c>
      <c r="B211" s="15" t="s">
        <v>191</v>
      </c>
      <c r="C211" s="76" t="s">
        <v>444</v>
      </c>
      <c r="D211" s="36" t="s">
        <v>445</v>
      </c>
      <c r="E211" s="71" t="s">
        <v>55</v>
      </c>
      <c r="F211" s="5"/>
      <c r="G211" s="5"/>
      <c r="H211" s="25" t="s">
        <v>29</v>
      </c>
      <c r="I211" s="55">
        <v>0</v>
      </c>
      <c r="J211" s="55"/>
      <c r="K211" s="55"/>
      <c r="L211" s="55"/>
      <c r="M211" s="55"/>
      <c r="N211" s="65" t="s">
        <v>446</v>
      </c>
      <c r="O211" s="5" t="s">
        <v>461</v>
      </c>
      <c r="P211" s="5"/>
      <c r="Q211" s="22">
        <v>76</v>
      </c>
      <c r="R211" s="19">
        <v>76</v>
      </c>
      <c r="S211" s="2">
        <f>R211/Q211*100</f>
        <v>100</v>
      </c>
      <c r="T211" s="218" t="s">
        <v>55</v>
      </c>
      <c r="U211" s="5" t="s">
        <v>198</v>
      </c>
      <c r="V211" s="77" t="s">
        <v>448</v>
      </c>
      <c r="W211" s="70" t="s">
        <v>449</v>
      </c>
      <c r="X211" s="5"/>
    </row>
    <row r="212" spans="1:24" s="15" customFormat="1" ht="12.75">
      <c r="A212" s="15">
        <v>417</v>
      </c>
      <c r="B212" s="15" t="s">
        <v>191</v>
      </c>
      <c r="C212" s="76" t="s">
        <v>444</v>
      </c>
      <c r="D212" s="36" t="s">
        <v>445</v>
      </c>
      <c r="E212" s="235" t="s">
        <v>462</v>
      </c>
      <c r="F212" s="5"/>
      <c r="G212" s="5"/>
      <c r="H212" s="217"/>
      <c r="I212" s="26">
        <v>0</v>
      </c>
      <c r="J212" s="55"/>
      <c r="K212" s="55"/>
      <c r="L212" s="55"/>
      <c r="M212" s="55"/>
      <c r="N212" s="65" t="s">
        <v>446</v>
      </c>
      <c r="O212" s="5" t="s">
        <v>461</v>
      </c>
      <c r="P212" s="5"/>
      <c r="Q212" s="19">
        <v>36</v>
      </c>
      <c r="R212" s="19">
        <v>33</v>
      </c>
      <c r="S212" s="2">
        <f>R212/Q212*100</f>
        <v>91.66666666666666</v>
      </c>
      <c r="T212" s="218" t="s">
        <v>462</v>
      </c>
      <c r="U212" s="5" t="s">
        <v>198</v>
      </c>
      <c r="V212" s="77" t="s">
        <v>448</v>
      </c>
      <c r="W212" s="70" t="s">
        <v>449</v>
      </c>
      <c r="X212" s="5"/>
    </row>
    <row r="213" spans="1:24" s="15" customFormat="1" ht="12.75">
      <c r="A213" s="15">
        <v>419</v>
      </c>
      <c r="B213" s="15" t="s">
        <v>191</v>
      </c>
      <c r="C213" s="76" t="s">
        <v>444</v>
      </c>
      <c r="D213" s="36" t="s">
        <v>445</v>
      </c>
      <c r="E213" s="217" t="s">
        <v>463</v>
      </c>
      <c r="F213" s="5"/>
      <c r="G213" s="5"/>
      <c r="H213" s="217" t="s">
        <v>464</v>
      </c>
      <c r="I213" s="55">
        <v>0</v>
      </c>
      <c r="J213" s="55"/>
      <c r="K213" s="55"/>
      <c r="L213" s="55"/>
      <c r="M213" s="55"/>
      <c r="N213" s="65" t="s">
        <v>446</v>
      </c>
      <c r="O213" s="5" t="s">
        <v>461</v>
      </c>
      <c r="P213" s="5"/>
      <c r="Q213" s="22">
        <v>21</v>
      </c>
      <c r="R213" s="19">
        <v>21</v>
      </c>
      <c r="S213" s="2">
        <f>R213/Q213*100</f>
        <v>100</v>
      </c>
      <c r="T213" s="218" t="s">
        <v>465</v>
      </c>
      <c r="U213" s="5" t="s">
        <v>198</v>
      </c>
      <c r="V213" s="77" t="s">
        <v>448</v>
      </c>
      <c r="W213" s="70" t="s">
        <v>449</v>
      </c>
      <c r="X213" s="5"/>
    </row>
    <row r="214" spans="1:24" s="15" customFormat="1" ht="12.75">
      <c r="A214" s="15">
        <v>421</v>
      </c>
      <c r="B214" s="15" t="s">
        <v>191</v>
      </c>
      <c r="C214" s="76" t="s">
        <v>444</v>
      </c>
      <c r="D214" s="36" t="s">
        <v>445</v>
      </c>
      <c r="E214" s="71" t="s">
        <v>466</v>
      </c>
      <c r="F214" s="5"/>
      <c r="G214" s="5"/>
      <c r="H214" s="25" t="s">
        <v>29</v>
      </c>
      <c r="I214" s="55">
        <v>1</v>
      </c>
      <c r="J214" s="55"/>
      <c r="K214" s="62">
        <v>0</v>
      </c>
      <c r="L214" s="55"/>
      <c r="M214" s="55"/>
      <c r="N214" s="65" t="s">
        <v>446</v>
      </c>
      <c r="O214" s="5" t="s">
        <v>461</v>
      </c>
      <c r="P214" s="5"/>
      <c r="Q214" s="22">
        <v>118</v>
      </c>
      <c r="R214" s="19">
        <v>118</v>
      </c>
      <c r="S214" s="2">
        <f>R214/Q214*100</f>
        <v>100</v>
      </c>
      <c r="T214" s="218" t="s">
        <v>467</v>
      </c>
      <c r="U214" s="5" t="s">
        <v>198</v>
      </c>
      <c r="V214" s="77" t="s">
        <v>448</v>
      </c>
      <c r="W214" s="70" t="s">
        <v>449</v>
      </c>
      <c r="X214" s="5"/>
    </row>
    <row r="215" spans="1:24" s="15" customFormat="1" ht="12.75">
      <c r="A215" s="15">
        <v>423</v>
      </c>
      <c r="B215" s="15" t="s">
        <v>191</v>
      </c>
      <c r="C215" s="76" t="s">
        <v>444</v>
      </c>
      <c r="D215" s="36" t="s">
        <v>445</v>
      </c>
      <c r="E215" s="204" t="s">
        <v>468</v>
      </c>
      <c r="F215" s="79"/>
      <c r="G215" s="79"/>
      <c r="H215" s="43"/>
      <c r="I215" s="26">
        <v>0</v>
      </c>
      <c r="J215" s="55"/>
      <c r="K215" s="55"/>
      <c r="L215" s="55"/>
      <c r="M215" s="55"/>
      <c r="N215" s="5"/>
      <c r="O215" s="79" t="s">
        <v>469</v>
      </c>
      <c r="P215" s="5"/>
      <c r="Q215" s="22">
        <v>95</v>
      </c>
      <c r="R215" s="19">
        <v>71</v>
      </c>
      <c r="S215" s="2">
        <f>R215/Q215*100</f>
        <v>74.73684210526315</v>
      </c>
      <c r="T215" s="15" t="s">
        <v>468</v>
      </c>
      <c r="U215" s="5" t="s">
        <v>198</v>
      </c>
      <c r="V215" s="77" t="s">
        <v>448</v>
      </c>
      <c r="W215" s="65" t="s">
        <v>470</v>
      </c>
      <c r="X215" s="5"/>
    </row>
    <row r="216" spans="1:24" s="15" customFormat="1" ht="12.75">
      <c r="A216" s="15">
        <v>425</v>
      </c>
      <c r="B216" s="15" t="s">
        <v>191</v>
      </c>
      <c r="C216" s="76" t="s">
        <v>444</v>
      </c>
      <c r="D216" s="36" t="s">
        <v>445</v>
      </c>
      <c r="E216" s="235" t="s">
        <v>471</v>
      </c>
      <c r="F216" s="79"/>
      <c r="G216" s="79"/>
      <c r="H216" s="217"/>
      <c r="I216" s="26">
        <v>0</v>
      </c>
      <c r="J216" s="55"/>
      <c r="K216" s="55"/>
      <c r="L216" s="55"/>
      <c r="M216" s="55"/>
      <c r="N216" s="5"/>
      <c r="O216" s="79" t="s">
        <v>472</v>
      </c>
      <c r="P216" s="5"/>
      <c r="Q216" s="19">
        <v>21</v>
      </c>
      <c r="R216" s="19">
        <v>21</v>
      </c>
      <c r="S216" s="2">
        <f>R216/Q216*100</f>
        <v>100</v>
      </c>
      <c r="T216" s="218" t="s">
        <v>471</v>
      </c>
      <c r="U216" s="5" t="s">
        <v>198</v>
      </c>
      <c r="V216" s="77" t="s">
        <v>448</v>
      </c>
      <c r="W216" s="65" t="s">
        <v>470</v>
      </c>
      <c r="X216" s="5"/>
    </row>
    <row r="217" spans="1:24" s="15" customFormat="1" ht="12.75">
      <c r="A217" s="15">
        <v>427</v>
      </c>
      <c r="B217" s="15" t="s">
        <v>191</v>
      </c>
      <c r="C217" s="76" t="s">
        <v>444</v>
      </c>
      <c r="D217" s="36" t="s">
        <v>445</v>
      </c>
      <c r="E217" s="71" t="s">
        <v>473</v>
      </c>
      <c r="F217" s="221"/>
      <c r="G217" s="220"/>
      <c r="H217" s="25" t="s">
        <v>29</v>
      </c>
      <c r="I217" s="71">
        <v>14</v>
      </c>
      <c r="J217" s="62">
        <v>7.98</v>
      </c>
      <c r="K217" s="62">
        <v>57</v>
      </c>
      <c r="L217" s="55">
        <v>9</v>
      </c>
      <c r="M217" s="62">
        <v>64.28571428571429</v>
      </c>
      <c r="N217" s="21" t="s">
        <v>473</v>
      </c>
      <c r="O217" s="221" t="s">
        <v>474</v>
      </c>
      <c r="P217" s="5"/>
      <c r="Q217" s="30">
        <v>35</v>
      </c>
      <c r="R217" s="19">
        <v>23</v>
      </c>
      <c r="S217" s="2">
        <f>R217/Q217*100</f>
        <v>65.71428571428571</v>
      </c>
      <c r="T217" s="218" t="s">
        <v>475</v>
      </c>
      <c r="U217" s="5" t="s">
        <v>198</v>
      </c>
      <c r="V217" s="77" t="s">
        <v>448</v>
      </c>
      <c r="W217" s="65" t="s">
        <v>470</v>
      </c>
      <c r="X217" s="5"/>
    </row>
    <row r="218" spans="1:24" s="15" customFormat="1" ht="12.75">
      <c r="A218" s="15">
        <v>429</v>
      </c>
      <c r="B218" s="15" t="s">
        <v>191</v>
      </c>
      <c r="C218" s="76" t="s">
        <v>444</v>
      </c>
      <c r="D218" s="36" t="s">
        <v>445</v>
      </c>
      <c r="E218" s="235" t="s">
        <v>476</v>
      </c>
      <c r="F218" s="221"/>
      <c r="G218" s="220"/>
      <c r="H218" s="217"/>
      <c r="I218" s="26">
        <v>0</v>
      </c>
      <c r="J218" s="62"/>
      <c r="K218" s="62"/>
      <c r="L218" s="55"/>
      <c r="M218" s="55"/>
      <c r="N218" s="21" t="s">
        <v>473</v>
      </c>
      <c r="O218" s="221" t="s">
        <v>474</v>
      </c>
      <c r="P218" s="5"/>
      <c r="Q218" s="30">
        <v>42</v>
      </c>
      <c r="R218" s="19">
        <v>3</v>
      </c>
      <c r="S218" s="2">
        <f>R218/Q218*100</f>
        <v>7.142857142857142</v>
      </c>
      <c r="T218" s="222" t="s">
        <v>476</v>
      </c>
      <c r="U218" s="5" t="s">
        <v>198</v>
      </c>
      <c r="V218" s="77" t="s">
        <v>448</v>
      </c>
      <c r="W218" s="65" t="s">
        <v>470</v>
      </c>
      <c r="X218" s="5"/>
    </row>
    <row r="219" spans="1:24" s="15" customFormat="1" ht="12.75">
      <c r="A219" s="15">
        <v>431</v>
      </c>
      <c r="B219" s="15" t="s">
        <v>191</v>
      </c>
      <c r="C219" s="76" t="s">
        <v>444</v>
      </c>
      <c r="D219" s="36" t="s">
        <v>445</v>
      </c>
      <c r="E219" s="235" t="s">
        <v>477</v>
      </c>
      <c r="F219" s="221"/>
      <c r="G219" s="220"/>
      <c r="H219" s="217"/>
      <c r="I219" s="26">
        <v>0</v>
      </c>
      <c r="J219" s="62"/>
      <c r="K219" s="62"/>
      <c r="L219" s="55"/>
      <c r="M219" s="55"/>
      <c r="N219" s="21" t="s">
        <v>473</v>
      </c>
      <c r="O219" s="221" t="s">
        <v>474</v>
      </c>
      <c r="P219" s="5"/>
      <c r="Q219" s="22">
        <v>58</v>
      </c>
      <c r="R219" s="19">
        <v>58</v>
      </c>
      <c r="S219" s="2">
        <f>R219/Q219*100</f>
        <v>100</v>
      </c>
      <c r="T219" s="218" t="s">
        <v>477</v>
      </c>
      <c r="U219" s="5" t="s">
        <v>198</v>
      </c>
      <c r="V219" s="77" t="s">
        <v>448</v>
      </c>
      <c r="W219" s="65" t="s">
        <v>470</v>
      </c>
      <c r="X219" s="5"/>
    </row>
    <row r="220" spans="1:24" s="15" customFormat="1" ht="12.75">
      <c r="A220" s="15">
        <v>433</v>
      </c>
      <c r="B220" s="15" t="s">
        <v>191</v>
      </c>
      <c r="C220" s="76" t="s">
        <v>444</v>
      </c>
      <c r="D220" s="36" t="s">
        <v>445</v>
      </c>
      <c r="E220" s="235" t="s">
        <v>478</v>
      </c>
      <c r="F220" s="221"/>
      <c r="G220" s="220"/>
      <c r="H220" s="217"/>
      <c r="I220" s="26">
        <v>0</v>
      </c>
      <c r="J220" s="62"/>
      <c r="K220" s="62"/>
      <c r="L220" s="55"/>
      <c r="M220" s="55"/>
      <c r="N220" s="21" t="s">
        <v>473</v>
      </c>
      <c r="O220" s="221" t="s">
        <v>474</v>
      </c>
      <c r="P220" s="5"/>
      <c r="Q220" s="19">
        <v>37</v>
      </c>
      <c r="R220" s="19">
        <v>1</v>
      </c>
      <c r="S220" s="2">
        <f>R220/Q220*100</f>
        <v>2.7027027027027026</v>
      </c>
      <c r="T220" s="222" t="s">
        <v>478</v>
      </c>
      <c r="U220" s="5" t="s">
        <v>198</v>
      </c>
      <c r="V220" s="77" t="s">
        <v>448</v>
      </c>
      <c r="W220" s="65" t="s">
        <v>470</v>
      </c>
      <c r="X220" s="5"/>
    </row>
    <row r="221" spans="1:24" s="15" customFormat="1" ht="12.75">
      <c r="A221" s="15">
        <v>435</v>
      </c>
      <c r="B221" s="15" t="s">
        <v>191</v>
      </c>
      <c r="C221" s="76" t="s">
        <v>444</v>
      </c>
      <c r="D221" s="17" t="s">
        <v>479</v>
      </c>
      <c r="E221" s="71" t="s">
        <v>480</v>
      </c>
      <c r="F221" s="218" t="s">
        <v>481</v>
      </c>
      <c r="G221" s="216"/>
      <c r="H221" s="25" t="s">
        <v>29</v>
      </c>
      <c r="I221" s="55">
        <v>375</v>
      </c>
      <c r="J221" s="55">
        <v>26</v>
      </c>
      <c r="K221" s="250">
        <v>6.933333333333333</v>
      </c>
      <c r="L221" s="62">
        <v>46</v>
      </c>
      <c r="M221" s="62">
        <v>12.266666666666666</v>
      </c>
      <c r="N221" s="5"/>
      <c r="O221" s="218" t="s">
        <v>482</v>
      </c>
      <c r="P221" s="68"/>
      <c r="Q221" s="59"/>
      <c r="R221" s="59"/>
      <c r="S221" s="69"/>
      <c r="T221" s="68"/>
      <c r="U221" s="5" t="s">
        <v>198</v>
      </c>
      <c r="V221" s="77" t="s">
        <v>448</v>
      </c>
      <c r="W221" s="64" t="s">
        <v>270</v>
      </c>
      <c r="X221" s="5"/>
    </row>
    <row r="222" spans="1:24" s="15" customFormat="1" ht="12.75">
      <c r="A222" s="15">
        <v>437</v>
      </c>
      <c r="B222" s="15" t="s">
        <v>191</v>
      </c>
      <c r="C222" s="76" t="s">
        <v>444</v>
      </c>
      <c r="D222" s="17" t="s">
        <v>479</v>
      </c>
      <c r="E222" s="71" t="s">
        <v>483</v>
      </c>
      <c r="F222" s="227"/>
      <c r="G222" s="228"/>
      <c r="H222" s="25" t="s">
        <v>29</v>
      </c>
      <c r="I222" s="55">
        <v>63</v>
      </c>
      <c r="J222" s="55">
        <v>6</v>
      </c>
      <c r="K222" s="250">
        <v>9.523809523809524</v>
      </c>
      <c r="L222" s="62">
        <v>15</v>
      </c>
      <c r="M222" s="62">
        <v>23.809523809523807</v>
      </c>
      <c r="N222" s="5"/>
      <c r="O222" s="227" t="s">
        <v>484</v>
      </c>
      <c r="P222" s="68"/>
      <c r="Q222" s="59"/>
      <c r="R222" s="59"/>
      <c r="S222" s="69"/>
      <c r="T222" s="68"/>
      <c r="U222" s="5" t="s">
        <v>198</v>
      </c>
      <c r="V222" s="77" t="s">
        <v>448</v>
      </c>
      <c r="W222" s="64" t="s">
        <v>270</v>
      </c>
      <c r="X222" s="5"/>
    </row>
    <row r="223" spans="1:24" s="15" customFormat="1" ht="12.75">
      <c r="A223" s="15">
        <v>439</v>
      </c>
      <c r="B223" s="15" t="s">
        <v>191</v>
      </c>
      <c r="C223" s="76" t="s">
        <v>444</v>
      </c>
      <c r="D223" s="17" t="s">
        <v>479</v>
      </c>
      <c r="E223" s="235" t="s">
        <v>485</v>
      </c>
      <c r="F223" s="54"/>
      <c r="G223" s="54"/>
      <c r="H223" s="217"/>
      <c r="I223" s="26">
        <v>0</v>
      </c>
      <c r="J223" s="62"/>
      <c r="K223" s="62"/>
      <c r="L223" s="55"/>
      <c r="M223" s="55"/>
      <c r="N223" s="218" t="s">
        <v>486</v>
      </c>
      <c r="O223" s="54" t="s">
        <v>487</v>
      </c>
      <c r="P223" s="5"/>
      <c r="Q223" s="82">
        <v>28</v>
      </c>
      <c r="R223" s="19">
        <v>28</v>
      </c>
      <c r="S223" s="2"/>
      <c r="T223" s="218" t="s">
        <v>485</v>
      </c>
      <c r="U223" s="5" t="s">
        <v>198</v>
      </c>
      <c r="V223" s="77" t="s">
        <v>448</v>
      </c>
      <c r="W223" s="65" t="s">
        <v>488</v>
      </c>
      <c r="X223" s="5"/>
    </row>
    <row r="224" spans="1:24" s="15" customFormat="1" ht="12.75">
      <c r="A224" s="15">
        <v>441</v>
      </c>
      <c r="B224" s="15" t="s">
        <v>191</v>
      </c>
      <c r="C224" s="76" t="s">
        <v>444</v>
      </c>
      <c r="D224" s="17" t="s">
        <v>479</v>
      </c>
      <c r="E224" s="235" t="s">
        <v>489</v>
      </c>
      <c r="F224" s="54"/>
      <c r="G224" s="54"/>
      <c r="H224" s="217"/>
      <c r="I224" s="26">
        <v>0</v>
      </c>
      <c r="J224" s="62"/>
      <c r="K224" s="62"/>
      <c r="L224" s="55"/>
      <c r="M224" s="55"/>
      <c r="N224" s="218" t="s">
        <v>486</v>
      </c>
      <c r="O224" s="54" t="s">
        <v>487</v>
      </c>
      <c r="P224" s="5"/>
      <c r="Q224" s="19">
        <v>57</v>
      </c>
      <c r="R224" s="19">
        <v>57</v>
      </c>
      <c r="S224" s="2"/>
      <c r="T224" s="218" t="s">
        <v>489</v>
      </c>
      <c r="U224" s="5" t="s">
        <v>198</v>
      </c>
      <c r="V224" s="77" t="s">
        <v>448</v>
      </c>
      <c r="W224" s="65" t="s">
        <v>488</v>
      </c>
      <c r="X224" s="5"/>
    </row>
    <row r="225" spans="1:24" s="15" customFormat="1" ht="12.75">
      <c r="A225" s="15">
        <v>443</v>
      </c>
      <c r="B225" s="15" t="s">
        <v>191</v>
      </c>
      <c r="C225" s="76" t="s">
        <v>444</v>
      </c>
      <c r="D225" s="17" t="s">
        <v>479</v>
      </c>
      <c r="E225" s="235" t="s">
        <v>490</v>
      </c>
      <c r="F225" s="54"/>
      <c r="G225" s="54"/>
      <c r="H225" s="217"/>
      <c r="I225" s="26">
        <v>0</v>
      </c>
      <c r="J225" s="62"/>
      <c r="K225" s="62"/>
      <c r="L225" s="55"/>
      <c r="M225" s="55"/>
      <c r="N225" s="218" t="s">
        <v>486</v>
      </c>
      <c r="O225" s="54" t="s">
        <v>487</v>
      </c>
      <c r="P225" s="5"/>
      <c r="Q225" s="82">
        <v>44</v>
      </c>
      <c r="R225" s="19">
        <v>44</v>
      </c>
      <c r="S225" s="2"/>
      <c r="T225" s="218" t="s">
        <v>490</v>
      </c>
      <c r="U225" s="5" t="s">
        <v>198</v>
      </c>
      <c r="V225" s="77" t="s">
        <v>448</v>
      </c>
      <c r="W225" s="65" t="s">
        <v>488</v>
      </c>
      <c r="X225" s="5"/>
    </row>
    <row r="226" spans="1:24" s="15" customFormat="1" ht="12.75">
      <c r="A226" s="15">
        <v>445</v>
      </c>
      <c r="B226" s="15" t="s">
        <v>191</v>
      </c>
      <c r="C226" s="76" t="s">
        <v>444</v>
      </c>
      <c r="D226" s="17" t="s">
        <v>479</v>
      </c>
      <c r="E226" s="235" t="s">
        <v>486</v>
      </c>
      <c r="F226" s="54" t="s">
        <v>491</v>
      </c>
      <c r="G226" s="54"/>
      <c r="H226" s="217"/>
      <c r="I226" s="26">
        <v>0</v>
      </c>
      <c r="J226" s="62"/>
      <c r="K226" s="62"/>
      <c r="L226" s="55"/>
      <c r="M226" s="55"/>
      <c r="N226" s="218" t="s">
        <v>486</v>
      </c>
      <c r="O226" s="54" t="s">
        <v>487</v>
      </c>
      <c r="P226" s="5"/>
      <c r="Q226" s="82">
        <v>145</v>
      </c>
      <c r="R226" s="19">
        <v>144</v>
      </c>
      <c r="S226" s="2"/>
      <c r="T226" s="218" t="s">
        <v>486</v>
      </c>
      <c r="U226" s="5" t="s">
        <v>198</v>
      </c>
      <c r="V226" s="77" t="s">
        <v>448</v>
      </c>
      <c r="W226" s="65" t="s">
        <v>488</v>
      </c>
      <c r="X226" s="5"/>
    </row>
    <row r="227" spans="1:24" s="15" customFormat="1" ht="12.75">
      <c r="A227" s="15">
        <v>447</v>
      </c>
      <c r="B227" s="15" t="s">
        <v>191</v>
      </c>
      <c r="C227" s="76" t="s">
        <v>444</v>
      </c>
      <c r="D227" s="39" t="s">
        <v>492</v>
      </c>
      <c r="E227" s="71" t="s">
        <v>493</v>
      </c>
      <c r="F227" s="5" t="s">
        <v>494</v>
      </c>
      <c r="G227" s="5" t="s">
        <v>495</v>
      </c>
      <c r="H227" s="25" t="s">
        <v>136</v>
      </c>
      <c r="I227" s="55">
        <v>2423</v>
      </c>
      <c r="J227" s="55">
        <v>49</v>
      </c>
      <c r="K227" s="250">
        <v>2.022286421791168</v>
      </c>
      <c r="L227" s="62">
        <v>70</v>
      </c>
      <c r="M227" s="62">
        <v>2.8889806025588114</v>
      </c>
      <c r="N227" s="5"/>
      <c r="O227" s="5"/>
      <c r="P227" s="68"/>
      <c r="Q227" s="59"/>
      <c r="R227" s="59"/>
      <c r="S227" s="69"/>
      <c r="T227" s="68"/>
      <c r="U227" s="5" t="s">
        <v>198</v>
      </c>
      <c r="V227" s="68" t="s">
        <v>368</v>
      </c>
      <c r="W227" s="132"/>
      <c r="X227" s="5"/>
    </row>
    <row r="228" spans="1:24" s="15" customFormat="1" ht="12.75">
      <c r="A228" s="15">
        <v>449</v>
      </c>
      <c r="B228" s="15" t="s">
        <v>191</v>
      </c>
      <c r="C228" s="76" t="s">
        <v>444</v>
      </c>
      <c r="D228" s="39" t="s">
        <v>492</v>
      </c>
      <c r="E228" s="71" t="s">
        <v>496</v>
      </c>
      <c r="F228" s="5"/>
      <c r="G228" s="5"/>
      <c r="H228" s="25" t="s">
        <v>29</v>
      </c>
      <c r="I228" s="55">
        <v>53</v>
      </c>
      <c r="J228" s="55">
        <v>7</v>
      </c>
      <c r="K228" s="250">
        <v>13.20754716981132</v>
      </c>
      <c r="L228" s="62">
        <v>7</v>
      </c>
      <c r="M228" s="62">
        <v>13.20754716981132</v>
      </c>
      <c r="N228" s="5"/>
      <c r="O228" s="5"/>
      <c r="P228" s="68"/>
      <c r="Q228" s="59"/>
      <c r="R228" s="59"/>
      <c r="S228" s="69"/>
      <c r="T228" s="68"/>
      <c r="U228" s="5" t="s">
        <v>198</v>
      </c>
      <c r="V228" s="68" t="s">
        <v>368</v>
      </c>
      <c r="W228" s="132"/>
      <c r="X228" s="5"/>
    </row>
    <row r="229" spans="1:24" s="15" customFormat="1" ht="12.75">
      <c r="A229" s="15">
        <v>451</v>
      </c>
      <c r="B229" s="15" t="s">
        <v>191</v>
      </c>
      <c r="C229" s="76" t="s">
        <v>444</v>
      </c>
      <c r="D229" s="39" t="s">
        <v>492</v>
      </c>
      <c r="E229" s="29" t="s">
        <v>497</v>
      </c>
      <c r="F229" s="5"/>
      <c r="G229" s="5"/>
      <c r="H229" s="65"/>
      <c r="I229" s="26">
        <v>0</v>
      </c>
      <c r="J229" s="55"/>
      <c r="K229" s="55"/>
      <c r="L229" s="55"/>
      <c r="M229" s="55"/>
      <c r="N229" s="5" t="s">
        <v>498</v>
      </c>
      <c r="O229" s="5"/>
      <c r="P229" s="5"/>
      <c r="Q229" s="82">
        <v>55</v>
      </c>
      <c r="R229" s="19">
        <v>55</v>
      </c>
      <c r="S229" s="2">
        <f>R229/Q229*100</f>
        <v>100</v>
      </c>
      <c r="T229" s="5" t="s">
        <v>497</v>
      </c>
      <c r="U229" s="5" t="s">
        <v>198</v>
      </c>
      <c r="V229" s="5" t="s">
        <v>448</v>
      </c>
      <c r="W229" s="65" t="s">
        <v>499</v>
      </c>
      <c r="X229" s="5"/>
    </row>
    <row r="230" spans="1:24" s="15" customFormat="1" ht="12.75">
      <c r="A230" s="15">
        <v>453</v>
      </c>
      <c r="B230" s="15" t="s">
        <v>191</v>
      </c>
      <c r="C230" s="76" t="s">
        <v>444</v>
      </c>
      <c r="D230" s="39" t="s">
        <v>492</v>
      </c>
      <c r="E230" s="29" t="s">
        <v>500</v>
      </c>
      <c r="F230" s="5"/>
      <c r="G230" s="5"/>
      <c r="H230" s="65"/>
      <c r="I230" s="26">
        <v>0</v>
      </c>
      <c r="J230" s="55"/>
      <c r="K230" s="55"/>
      <c r="L230" s="55"/>
      <c r="M230" s="55"/>
      <c r="N230" s="5" t="s">
        <v>498</v>
      </c>
      <c r="O230" s="5"/>
      <c r="P230" s="5"/>
      <c r="Q230" s="82">
        <v>42</v>
      </c>
      <c r="R230" s="19">
        <v>42</v>
      </c>
      <c r="S230" s="2">
        <f>R230/Q230*100</f>
        <v>100</v>
      </c>
      <c r="T230" s="5" t="s">
        <v>500</v>
      </c>
      <c r="U230" s="5" t="s">
        <v>198</v>
      </c>
      <c r="V230" s="5" t="s">
        <v>448</v>
      </c>
      <c r="W230" s="65" t="s">
        <v>499</v>
      </c>
      <c r="X230" s="5"/>
    </row>
    <row r="231" spans="1:24" s="15" customFormat="1" ht="12.75">
      <c r="A231" s="15">
        <v>455</v>
      </c>
      <c r="B231" s="15" t="s">
        <v>191</v>
      </c>
      <c r="C231" s="76" t="s">
        <v>444</v>
      </c>
      <c r="D231" s="39" t="s">
        <v>492</v>
      </c>
      <c r="E231" s="29" t="s">
        <v>501</v>
      </c>
      <c r="F231" s="5"/>
      <c r="G231" s="5"/>
      <c r="H231" s="65"/>
      <c r="I231" s="26">
        <v>0</v>
      </c>
      <c r="J231" s="55"/>
      <c r="K231" s="55"/>
      <c r="L231" s="55"/>
      <c r="M231" s="55"/>
      <c r="N231" s="5" t="s">
        <v>498</v>
      </c>
      <c r="O231" s="5"/>
      <c r="P231" s="5"/>
      <c r="Q231" s="82">
        <v>110</v>
      </c>
      <c r="R231" s="19">
        <v>109</v>
      </c>
      <c r="S231" s="2">
        <f>R231/Q231*100</f>
        <v>99.0909090909091</v>
      </c>
      <c r="T231" s="5" t="s">
        <v>501</v>
      </c>
      <c r="U231" s="5" t="s">
        <v>198</v>
      </c>
      <c r="V231" s="5" t="s">
        <v>448</v>
      </c>
      <c r="W231" s="65" t="s">
        <v>499</v>
      </c>
      <c r="X231" s="5"/>
    </row>
    <row r="232" spans="1:24" s="15" customFormat="1" ht="12.75">
      <c r="A232" s="15">
        <v>457</v>
      </c>
      <c r="B232" s="15" t="s">
        <v>191</v>
      </c>
      <c r="C232" s="76" t="s">
        <v>444</v>
      </c>
      <c r="D232" s="39" t="s">
        <v>492</v>
      </c>
      <c r="E232" s="29" t="s">
        <v>502</v>
      </c>
      <c r="F232" s="5" t="s">
        <v>503</v>
      </c>
      <c r="G232" s="5"/>
      <c r="H232" s="65"/>
      <c r="I232" s="26">
        <v>0</v>
      </c>
      <c r="J232" s="55"/>
      <c r="K232" s="55"/>
      <c r="L232" s="55"/>
      <c r="M232" s="55"/>
      <c r="N232" s="5" t="s">
        <v>498</v>
      </c>
      <c r="O232" s="5"/>
      <c r="P232" s="5"/>
      <c r="Q232" s="82">
        <v>94</v>
      </c>
      <c r="R232" s="19">
        <v>94</v>
      </c>
      <c r="S232" s="2">
        <f>R232/Q232*100</f>
        <v>100</v>
      </c>
      <c r="T232" s="66" t="s">
        <v>498</v>
      </c>
      <c r="U232" s="5" t="s">
        <v>198</v>
      </c>
      <c r="V232" s="5" t="s">
        <v>448</v>
      </c>
      <c r="W232" s="65" t="s">
        <v>499</v>
      </c>
      <c r="X232" s="5"/>
    </row>
    <row r="233" spans="1:24" s="15" customFormat="1" ht="12.75">
      <c r="A233" s="15">
        <v>459</v>
      </c>
      <c r="B233" s="15" t="s">
        <v>191</v>
      </c>
      <c r="C233" s="76" t="s">
        <v>444</v>
      </c>
      <c r="D233" s="39" t="s">
        <v>492</v>
      </c>
      <c r="E233" s="29" t="s">
        <v>504</v>
      </c>
      <c r="F233" s="5"/>
      <c r="G233" s="5"/>
      <c r="H233" s="65"/>
      <c r="I233" s="26">
        <v>0</v>
      </c>
      <c r="J233" s="55"/>
      <c r="K233" s="55"/>
      <c r="L233" s="55"/>
      <c r="M233" s="55"/>
      <c r="N233" s="5" t="s">
        <v>498</v>
      </c>
      <c r="O233" s="5"/>
      <c r="P233" s="5"/>
      <c r="Q233" s="82">
        <v>46</v>
      </c>
      <c r="R233" s="19">
        <v>0</v>
      </c>
      <c r="S233" s="2">
        <f>R233/Q233*100</f>
        <v>0</v>
      </c>
      <c r="T233" s="5" t="s">
        <v>504</v>
      </c>
      <c r="U233" s="5" t="s">
        <v>198</v>
      </c>
      <c r="V233" s="5" t="s">
        <v>448</v>
      </c>
      <c r="W233" s="65" t="s">
        <v>499</v>
      </c>
      <c r="X233" s="5"/>
    </row>
    <row r="234" spans="1:24" s="15" customFormat="1" ht="12.75">
      <c r="A234" s="15">
        <v>461</v>
      </c>
      <c r="B234" s="15" t="s">
        <v>191</v>
      </c>
      <c r="C234" s="76" t="s">
        <v>444</v>
      </c>
      <c r="D234" s="39" t="s">
        <v>492</v>
      </c>
      <c r="E234" s="29" t="s">
        <v>505</v>
      </c>
      <c r="F234" s="5"/>
      <c r="G234" s="5"/>
      <c r="H234" s="65"/>
      <c r="I234" s="26">
        <v>0</v>
      </c>
      <c r="J234" s="55"/>
      <c r="K234" s="55"/>
      <c r="L234" s="55"/>
      <c r="M234" s="55"/>
      <c r="N234" s="5" t="s">
        <v>498</v>
      </c>
      <c r="O234" s="5"/>
      <c r="P234" s="5"/>
      <c r="Q234" s="19">
        <v>31</v>
      </c>
      <c r="R234" s="19">
        <v>31</v>
      </c>
      <c r="S234" s="2">
        <f>R234/Q234*100</f>
        <v>100</v>
      </c>
      <c r="T234" s="5" t="s">
        <v>505</v>
      </c>
      <c r="U234" s="5" t="s">
        <v>198</v>
      </c>
      <c r="V234" s="5" t="s">
        <v>448</v>
      </c>
      <c r="W234" s="65" t="s">
        <v>499</v>
      </c>
      <c r="X234" s="5"/>
    </row>
    <row r="235" spans="1:27" s="15" customFormat="1" ht="12.75">
      <c r="A235" s="15">
        <v>463</v>
      </c>
      <c r="B235" s="5" t="s">
        <v>506</v>
      </c>
      <c r="C235" s="200" t="s">
        <v>507</v>
      </c>
      <c r="D235" s="84" t="s">
        <v>508</v>
      </c>
      <c r="E235" s="71" t="s">
        <v>509</v>
      </c>
      <c r="F235" s="5" t="s">
        <v>510</v>
      </c>
      <c r="G235" s="5" t="s">
        <v>511</v>
      </c>
      <c r="H235" s="71" t="s">
        <v>174</v>
      </c>
      <c r="I235" s="43">
        <v>1039</v>
      </c>
      <c r="J235" s="252">
        <v>385</v>
      </c>
      <c r="K235" s="55">
        <v>37</v>
      </c>
      <c r="L235" s="55">
        <v>269</v>
      </c>
      <c r="M235" s="55">
        <v>25.890279114533204</v>
      </c>
      <c r="N235" s="88"/>
      <c r="O235" s="5" t="s">
        <v>512</v>
      </c>
      <c r="P235" s="5"/>
      <c r="Q235" s="67">
        <f>220+137+242+42+100+111+171+140</f>
        <v>1163</v>
      </c>
      <c r="R235" s="67">
        <v>1126</v>
      </c>
      <c r="S235" s="87">
        <f>R235/Q235*100</f>
        <v>96.81857265692176</v>
      </c>
      <c r="T235" s="83" t="s">
        <v>513</v>
      </c>
      <c r="U235" s="15" t="s">
        <v>745</v>
      </c>
      <c r="V235" s="84" t="s">
        <v>514</v>
      </c>
      <c r="W235" s="70" t="s">
        <v>515</v>
      </c>
      <c r="X235" s="5" t="s">
        <v>287</v>
      </c>
      <c r="Y235" s="5" t="s">
        <v>516</v>
      </c>
      <c r="Z235" s="19"/>
      <c r="AA235" s="19"/>
    </row>
    <row r="236" spans="1:27" s="15" customFormat="1" ht="12.75">
      <c r="A236" s="15">
        <v>465</v>
      </c>
      <c r="B236" s="5" t="s">
        <v>506</v>
      </c>
      <c r="C236" s="200" t="s">
        <v>507</v>
      </c>
      <c r="D236" s="84" t="s">
        <v>508</v>
      </c>
      <c r="E236" s="205" t="s">
        <v>517</v>
      </c>
      <c r="F236" s="5"/>
      <c r="G236" s="5"/>
      <c r="H236" s="70"/>
      <c r="I236" s="26">
        <v>0</v>
      </c>
      <c r="J236" s="252"/>
      <c r="K236" s="55"/>
      <c r="L236" s="55"/>
      <c r="M236" s="55"/>
      <c r="N236" s="88"/>
      <c r="O236" s="5"/>
      <c r="P236" s="5"/>
      <c r="Q236" s="67">
        <v>38</v>
      </c>
      <c r="R236" s="67">
        <v>38</v>
      </c>
      <c r="S236" s="67">
        <f>R236/Q236*100</f>
        <v>100</v>
      </c>
      <c r="T236" s="84" t="s">
        <v>517</v>
      </c>
      <c r="U236" s="15" t="s">
        <v>745</v>
      </c>
      <c r="V236" s="84" t="s">
        <v>514</v>
      </c>
      <c r="W236" s="70" t="s">
        <v>515</v>
      </c>
      <c r="X236" s="5"/>
      <c r="Y236" s="5"/>
      <c r="Z236" s="19"/>
      <c r="AA236" s="19"/>
    </row>
    <row r="237" spans="1:27" s="15" customFormat="1" ht="12.75">
      <c r="A237" s="15">
        <v>467</v>
      </c>
      <c r="B237" s="5" t="s">
        <v>506</v>
      </c>
      <c r="C237" s="200" t="s">
        <v>507</v>
      </c>
      <c r="D237" s="84" t="s">
        <v>508</v>
      </c>
      <c r="E237" s="205" t="s">
        <v>518</v>
      </c>
      <c r="F237" s="5"/>
      <c r="G237" s="5"/>
      <c r="H237" s="70"/>
      <c r="I237" s="26">
        <v>0</v>
      </c>
      <c r="J237" s="252"/>
      <c r="K237" s="55"/>
      <c r="L237" s="55"/>
      <c r="M237" s="55"/>
      <c r="N237" s="88"/>
      <c r="O237" s="5" t="s">
        <v>512</v>
      </c>
      <c r="P237" s="5"/>
      <c r="Q237" s="67">
        <v>197</v>
      </c>
      <c r="R237" s="67">
        <v>197</v>
      </c>
      <c r="S237" s="67">
        <f>R237/Q237*100</f>
        <v>100</v>
      </c>
      <c r="T237" s="85" t="s">
        <v>518</v>
      </c>
      <c r="U237" s="15" t="s">
        <v>745</v>
      </c>
      <c r="V237" s="84" t="s">
        <v>514</v>
      </c>
      <c r="W237" s="70" t="s">
        <v>515</v>
      </c>
      <c r="X237" s="5" t="s">
        <v>287</v>
      </c>
      <c r="Y237" s="5"/>
      <c r="Z237" s="19"/>
      <c r="AA237" s="19"/>
    </row>
    <row r="238" spans="1:27" s="15" customFormat="1" ht="12.75">
      <c r="A238" s="15">
        <v>469</v>
      </c>
      <c r="B238" s="5" t="s">
        <v>506</v>
      </c>
      <c r="C238" s="200" t="s">
        <v>507</v>
      </c>
      <c r="D238" s="84" t="s">
        <v>508</v>
      </c>
      <c r="E238" s="205" t="s">
        <v>519</v>
      </c>
      <c r="F238" s="5"/>
      <c r="G238" s="5"/>
      <c r="H238" s="70"/>
      <c r="I238" s="26">
        <v>0</v>
      </c>
      <c r="J238" s="243"/>
      <c r="K238" s="55"/>
      <c r="L238" s="55"/>
      <c r="M238" s="55"/>
      <c r="N238" s="84"/>
      <c r="O238" s="5" t="s">
        <v>512</v>
      </c>
      <c r="P238" s="5"/>
      <c r="Q238" s="67">
        <v>59</v>
      </c>
      <c r="R238" s="67">
        <v>52</v>
      </c>
      <c r="S238" s="87">
        <f>R238/Q238*100</f>
        <v>88.13559322033898</v>
      </c>
      <c r="T238" s="86" t="s">
        <v>519</v>
      </c>
      <c r="U238" s="15" t="s">
        <v>745</v>
      </c>
      <c r="V238" s="84" t="s">
        <v>514</v>
      </c>
      <c r="W238" s="70" t="s">
        <v>515</v>
      </c>
      <c r="X238" s="5"/>
      <c r="Y238" s="5"/>
      <c r="Z238" s="19"/>
      <c r="AA238" s="19"/>
    </row>
    <row r="239" spans="1:27" s="15" customFormat="1" ht="12.75">
      <c r="A239" s="15">
        <v>471</v>
      </c>
      <c r="B239" s="5" t="s">
        <v>506</v>
      </c>
      <c r="C239" s="200" t="s">
        <v>507</v>
      </c>
      <c r="D239" s="84" t="s">
        <v>508</v>
      </c>
      <c r="E239" s="71" t="s">
        <v>520</v>
      </c>
      <c r="F239" s="5"/>
      <c r="G239" s="5" t="s">
        <v>521</v>
      </c>
      <c r="H239" s="71" t="s">
        <v>174</v>
      </c>
      <c r="I239" s="43">
        <v>145</v>
      </c>
      <c r="J239" s="252">
        <v>72.5</v>
      </c>
      <c r="K239" s="55">
        <v>50</v>
      </c>
      <c r="L239" s="55">
        <v>79</v>
      </c>
      <c r="M239" s="55">
        <v>54.48275862068965</v>
      </c>
      <c r="N239" s="88"/>
      <c r="O239" s="5" t="s">
        <v>512</v>
      </c>
      <c r="P239" s="5"/>
      <c r="Q239" s="67">
        <f>828-123</f>
        <v>705</v>
      </c>
      <c r="R239" s="67">
        <v>690</v>
      </c>
      <c r="S239" s="87">
        <f>R239/Q239*100</f>
        <v>97.87234042553192</v>
      </c>
      <c r="T239" s="86" t="s">
        <v>522</v>
      </c>
      <c r="U239" s="15" t="s">
        <v>745</v>
      </c>
      <c r="V239" s="84" t="s">
        <v>514</v>
      </c>
      <c r="W239" s="70" t="s">
        <v>515</v>
      </c>
      <c r="X239" s="5" t="s">
        <v>287</v>
      </c>
      <c r="Y239" s="5"/>
      <c r="Z239" s="19"/>
      <c r="AA239" s="19"/>
    </row>
    <row r="240" spans="1:27" s="15" customFormat="1" ht="12.75">
      <c r="A240" s="15">
        <v>473</v>
      </c>
      <c r="B240" s="5" t="s">
        <v>506</v>
      </c>
      <c r="C240" s="200" t="s">
        <v>507</v>
      </c>
      <c r="D240" s="84" t="s">
        <v>508</v>
      </c>
      <c r="E240" s="71" t="s">
        <v>523</v>
      </c>
      <c r="F240" s="5"/>
      <c r="G240" s="5" t="s">
        <v>524</v>
      </c>
      <c r="H240" s="25" t="s">
        <v>29</v>
      </c>
      <c r="I240" s="55">
        <v>5</v>
      </c>
      <c r="J240" s="252">
        <v>4</v>
      </c>
      <c r="K240" s="55">
        <v>80</v>
      </c>
      <c r="L240" s="55"/>
      <c r="M240" s="55">
        <v>80</v>
      </c>
      <c r="N240" s="88"/>
      <c r="O240" s="5" t="s">
        <v>512</v>
      </c>
      <c r="P240" s="5"/>
      <c r="Q240" s="67">
        <v>123</v>
      </c>
      <c r="R240" s="67">
        <v>123</v>
      </c>
      <c r="S240" s="87">
        <f>R240/Q240*100</f>
        <v>100</v>
      </c>
      <c r="T240" s="86" t="s">
        <v>523</v>
      </c>
      <c r="U240" s="15" t="s">
        <v>745</v>
      </c>
      <c r="V240" s="84" t="s">
        <v>514</v>
      </c>
      <c r="W240" s="70" t="s">
        <v>515</v>
      </c>
      <c r="X240" s="89" t="s">
        <v>525</v>
      </c>
      <c r="Y240" s="5" t="s">
        <v>526</v>
      </c>
      <c r="Z240" s="19"/>
      <c r="AA240" s="19"/>
    </row>
    <row r="241" spans="1:27" s="15" customFormat="1" ht="12.75">
      <c r="A241" s="15">
        <v>475</v>
      </c>
      <c r="B241" s="5" t="s">
        <v>506</v>
      </c>
      <c r="C241" s="200" t="s">
        <v>507</v>
      </c>
      <c r="D241" s="84" t="s">
        <v>508</v>
      </c>
      <c r="E241" s="71" t="s">
        <v>527</v>
      </c>
      <c r="F241" s="90"/>
      <c r="G241" s="90" t="s">
        <v>528</v>
      </c>
      <c r="H241" s="25" t="s">
        <v>29</v>
      </c>
      <c r="I241" s="55">
        <v>8</v>
      </c>
      <c r="J241" s="252">
        <v>2.96</v>
      </c>
      <c r="K241" s="55">
        <v>37</v>
      </c>
      <c r="L241" s="55"/>
      <c r="M241" s="55">
        <v>37</v>
      </c>
      <c r="N241" s="88"/>
      <c r="O241" s="90" t="s">
        <v>529</v>
      </c>
      <c r="P241" s="90"/>
      <c r="Q241" s="67">
        <f>151+132</f>
        <v>283</v>
      </c>
      <c r="R241" s="67">
        <v>276</v>
      </c>
      <c r="S241" s="87">
        <f>R241/Q241*100</f>
        <v>97.52650176678446</v>
      </c>
      <c r="T241" s="86" t="s">
        <v>530</v>
      </c>
      <c r="U241" s="15" t="s">
        <v>745</v>
      </c>
      <c r="V241" s="84" t="s">
        <v>514</v>
      </c>
      <c r="W241" s="70" t="s">
        <v>531</v>
      </c>
      <c r="X241" s="5"/>
      <c r="Y241" s="5"/>
      <c r="Z241" s="19"/>
      <c r="AA241" s="19"/>
    </row>
    <row r="242" spans="1:27" s="15" customFormat="1" ht="12.75">
      <c r="A242" s="15">
        <v>477</v>
      </c>
      <c r="B242" s="5" t="s">
        <v>506</v>
      </c>
      <c r="C242" s="200" t="s">
        <v>507</v>
      </c>
      <c r="D242" s="84" t="s">
        <v>508</v>
      </c>
      <c r="E242" s="205" t="s">
        <v>532</v>
      </c>
      <c r="F242" s="90"/>
      <c r="G242" s="90"/>
      <c r="H242" s="70"/>
      <c r="I242" s="26">
        <v>0</v>
      </c>
      <c r="J242" s="252"/>
      <c r="K242" s="55"/>
      <c r="L242" s="55"/>
      <c r="M242" s="55"/>
      <c r="N242" s="88"/>
      <c r="O242" s="90" t="s">
        <v>529</v>
      </c>
      <c r="P242" s="90"/>
      <c r="Q242" s="67">
        <v>119</v>
      </c>
      <c r="R242" s="67">
        <v>119</v>
      </c>
      <c r="S242" s="87">
        <f>R242/Q242*100</f>
        <v>100</v>
      </c>
      <c r="T242" s="86" t="s">
        <v>532</v>
      </c>
      <c r="U242" s="15" t="s">
        <v>745</v>
      </c>
      <c r="V242" s="84" t="s">
        <v>514</v>
      </c>
      <c r="W242" s="70" t="s">
        <v>531</v>
      </c>
      <c r="X242" s="5" t="s">
        <v>287</v>
      </c>
      <c r="Y242" s="5" t="s">
        <v>533</v>
      </c>
      <c r="Z242" s="19"/>
      <c r="AA242" s="19"/>
    </row>
    <row r="243" spans="1:27" s="15" customFormat="1" ht="12.75">
      <c r="A243" s="15">
        <v>479</v>
      </c>
      <c r="B243" s="5" t="s">
        <v>506</v>
      </c>
      <c r="C243" s="200" t="s">
        <v>507</v>
      </c>
      <c r="D243" s="84" t="s">
        <v>508</v>
      </c>
      <c r="E243" s="205" t="s">
        <v>534</v>
      </c>
      <c r="F243" s="5"/>
      <c r="G243" s="5"/>
      <c r="H243" s="70"/>
      <c r="I243" s="26">
        <v>0</v>
      </c>
      <c r="J243" s="252"/>
      <c r="K243" s="55"/>
      <c r="L243" s="55"/>
      <c r="M243" s="55"/>
      <c r="N243" s="88"/>
      <c r="O243" s="5"/>
      <c r="P243" s="5"/>
      <c r="Q243" s="67">
        <v>43</v>
      </c>
      <c r="R243" s="67">
        <v>43</v>
      </c>
      <c r="S243" s="87">
        <f>R243/Q243*100</f>
        <v>100</v>
      </c>
      <c r="T243" s="85" t="s">
        <v>534</v>
      </c>
      <c r="U243" s="15" t="s">
        <v>745</v>
      </c>
      <c r="V243" s="84" t="s">
        <v>514</v>
      </c>
      <c r="W243" s="70" t="s">
        <v>531</v>
      </c>
      <c r="X243" s="5" t="s">
        <v>287</v>
      </c>
      <c r="Y243" s="5"/>
      <c r="Z243" s="19"/>
      <c r="AA243" s="19"/>
    </row>
    <row r="244" spans="1:27" s="15" customFormat="1" ht="12.75">
      <c r="A244" s="15">
        <v>481</v>
      </c>
      <c r="B244" s="5" t="s">
        <v>506</v>
      </c>
      <c r="C244" s="200" t="s">
        <v>507</v>
      </c>
      <c r="D244" s="84" t="s">
        <v>508</v>
      </c>
      <c r="E244" s="205" t="s">
        <v>535</v>
      </c>
      <c r="F244" s="90"/>
      <c r="G244" s="90"/>
      <c r="H244" s="70"/>
      <c r="I244" s="26">
        <v>0</v>
      </c>
      <c r="J244" s="252"/>
      <c r="K244" s="55"/>
      <c r="L244" s="55"/>
      <c r="M244" s="55"/>
      <c r="N244" s="88"/>
      <c r="O244" s="90" t="s">
        <v>529</v>
      </c>
      <c r="P244" s="90"/>
      <c r="Q244" s="67">
        <v>48</v>
      </c>
      <c r="R244" s="67">
        <v>48</v>
      </c>
      <c r="S244" s="87">
        <f>R244/Q244*100</f>
        <v>100</v>
      </c>
      <c r="T244" s="85" t="s">
        <v>535</v>
      </c>
      <c r="U244" s="15" t="s">
        <v>745</v>
      </c>
      <c r="V244" s="84" t="s">
        <v>514</v>
      </c>
      <c r="W244" s="70" t="s">
        <v>531</v>
      </c>
      <c r="X244" s="5" t="s">
        <v>287</v>
      </c>
      <c r="Y244" s="5"/>
      <c r="Z244" s="19"/>
      <c r="AA244" s="19"/>
    </row>
    <row r="245" spans="1:27" s="15" customFormat="1" ht="12.75">
      <c r="A245" s="15">
        <v>483</v>
      </c>
      <c r="B245" s="5" t="s">
        <v>506</v>
      </c>
      <c r="C245" s="200" t="s">
        <v>507</v>
      </c>
      <c r="D245" s="84" t="s">
        <v>508</v>
      </c>
      <c r="E245" s="206" t="s">
        <v>536</v>
      </c>
      <c r="F245" s="90"/>
      <c r="G245" s="90" t="s">
        <v>537</v>
      </c>
      <c r="H245" s="202"/>
      <c r="I245" s="26">
        <v>0</v>
      </c>
      <c r="J245" s="252"/>
      <c r="K245" s="55"/>
      <c r="L245" s="55"/>
      <c r="M245" s="55"/>
      <c r="N245" s="88"/>
      <c r="O245" s="90" t="s">
        <v>529</v>
      </c>
      <c r="P245" s="90"/>
      <c r="Q245" s="67">
        <v>237</v>
      </c>
      <c r="R245" s="67">
        <v>222</v>
      </c>
      <c r="S245" s="87">
        <f>R245/Q245*100</f>
        <v>93.67088607594937</v>
      </c>
      <c r="T245" s="91" t="s">
        <v>536</v>
      </c>
      <c r="U245" s="15" t="s">
        <v>745</v>
      </c>
      <c r="V245" s="84" t="s">
        <v>514</v>
      </c>
      <c r="W245" s="70" t="s">
        <v>531</v>
      </c>
      <c r="X245" s="5" t="s">
        <v>287</v>
      </c>
      <c r="Y245" s="5"/>
      <c r="Z245" s="19"/>
      <c r="AA245" s="19"/>
    </row>
    <row r="246" spans="1:27" s="15" customFormat="1" ht="12.75">
      <c r="A246" s="15">
        <v>485</v>
      </c>
      <c r="B246" s="5" t="s">
        <v>506</v>
      </c>
      <c r="C246" s="200" t="s">
        <v>507</v>
      </c>
      <c r="D246" s="84" t="s">
        <v>508</v>
      </c>
      <c r="E246" s="205" t="s">
        <v>190</v>
      </c>
      <c r="F246" s="90"/>
      <c r="G246" s="90"/>
      <c r="H246" s="70"/>
      <c r="I246" s="26">
        <v>0</v>
      </c>
      <c r="J246" s="243"/>
      <c r="K246" s="55"/>
      <c r="L246" s="55"/>
      <c r="M246" s="55"/>
      <c r="N246" s="84"/>
      <c r="O246" s="90" t="s">
        <v>529</v>
      </c>
      <c r="P246" s="90"/>
      <c r="Q246" s="67">
        <v>197</v>
      </c>
      <c r="R246" s="67">
        <v>192</v>
      </c>
      <c r="S246" s="87">
        <f>R246/Q246*100</f>
        <v>97.46192893401016</v>
      </c>
      <c r="T246" s="85" t="s">
        <v>190</v>
      </c>
      <c r="U246" s="15" t="s">
        <v>745</v>
      </c>
      <c r="V246" s="84" t="s">
        <v>514</v>
      </c>
      <c r="W246" s="70" t="s">
        <v>531</v>
      </c>
      <c r="X246" s="5" t="s">
        <v>287</v>
      </c>
      <c r="Y246" s="5"/>
      <c r="Z246" s="19"/>
      <c r="AA246" s="19"/>
    </row>
    <row r="247" spans="1:27" s="15" customFormat="1" ht="12.75">
      <c r="A247" s="15">
        <v>487</v>
      </c>
      <c r="B247" s="5" t="s">
        <v>506</v>
      </c>
      <c r="C247" s="200" t="s">
        <v>507</v>
      </c>
      <c r="D247" s="84" t="s">
        <v>508</v>
      </c>
      <c r="E247" s="203" t="s">
        <v>538</v>
      </c>
      <c r="F247" s="5"/>
      <c r="G247" s="5" t="s">
        <v>539</v>
      </c>
      <c r="H247" s="25" t="s">
        <v>29</v>
      </c>
      <c r="I247" s="55">
        <v>0</v>
      </c>
      <c r="J247" s="243"/>
      <c r="K247" s="55"/>
      <c r="L247" s="55"/>
      <c r="M247" s="55"/>
      <c r="N247" s="84"/>
      <c r="O247" s="5"/>
      <c r="P247" s="5"/>
      <c r="Q247" s="67">
        <v>383</v>
      </c>
      <c r="R247" s="67">
        <v>380</v>
      </c>
      <c r="S247" s="87">
        <f>R247/Q247*100</f>
        <v>99.21671018276761</v>
      </c>
      <c r="T247" s="86" t="s">
        <v>540</v>
      </c>
      <c r="U247" s="15" t="s">
        <v>745</v>
      </c>
      <c r="V247" s="84" t="s">
        <v>514</v>
      </c>
      <c r="W247" s="70" t="s">
        <v>531</v>
      </c>
      <c r="X247" s="5" t="s">
        <v>287</v>
      </c>
      <c r="Y247" s="5"/>
      <c r="Z247" s="19"/>
      <c r="AA247" s="19"/>
    </row>
    <row r="248" spans="1:27" s="15" customFormat="1" ht="12.75">
      <c r="A248" s="15">
        <v>489</v>
      </c>
      <c r="B248" s="5" t="s">
        <v>506</v>
      </c>
      <c r="C248" s="200" t="s">
        <v>507</v>
      </c>
      <c r="D248" s="84" t="s">
        <v>508</v>
      </c>
      <c r="E248" s="205" t="s">
        <v>541</v>
      </c>
      <c r="F248" s="90"/>
      <c r="G248" s="90"/>
      <c r="H248" s="70"/>
      <c r="I248" s="26">
        <v>0</v>
      </c>
      <c r="J248" s="243"/>
      <c r="K248" s="55"/>
      <c r="L248" s="55"/>
      <c r="M248" s="55"/>
      <c r="N248" s="84"/>
      <c r="O248" s="90" t="s">
        <v>529</v>
      </c>
      <c r="P248" s="90"/>
      <c r="Q248" s="67">
        <v>115</v>
      </c>
      <c r="R248" s="67">
        <v>115</v>
      </c>
      <c r="S248" s="87">
        <f>R248/Q248*100</f>
        <v>100</v>
      </c>
      <c r="T248" s="86" t="s">
        <v>541</v>
      </c>
      <c r="U248" s="15" t="s">
        <v>745</v>
      </c>
      <c r="V248" s="84" t="s">
        <v>514</v>
      </c>
      <c r="W248" s="70" t="s">
        <v>531</v>
      </c>
      <c r="X248" s="5" t="s">
        <v>287</v>
      </c>
      <c r="Y248" s="5"/>
      <c r="Z248" s="19"/>
      <c r="AA248" s="19"/>
    </row>
    <row r="249" spans="1:27" s="15" customFormat="1" ht="12.75">
      <c r="A249" s="15">
        <v>491</v>
      </c>
      <c r="B249" s="5" t="s">
        <v>506</v>
      </c>
      <c r="C249" s="200" t="s">
        <v>507</v>
      </c>
      <c r="D249" s="84" t="s">
        <v>508</v>
      </c>
      <c r="E249" s="71" t="s">
        <v>542</v>
      </c>
      <c r="F249" s="5" t="s">
        <v>543</v>
      </c>
      <c r="G249" s="5" t="s">
        <v>544</v>
      </c>
      <c r="H249" s="25" t="s">
        <v>29</v>
      </c>
      <c r="I249" s="55">
        <v>15</v>
      </c>
      <c r="J249" s="252">
        <v>10</v>
      </c>
      <c r="K249" s="55">
        <v>75</v>
      </c>
      <c r="L249" s="55">
        <v>9</v>
      </c>
      <c r="M249" s="55">
        <v>60</v>
      </c>
      <c r="N249" s="88"/>
      <c r="O249" s="5"/>
      <c r="P249" s="5"/>
      <c r="Q249" s="67">
        <v>394</v>
      </c>
      <c r="R249" s="67">
        <v>388</v>
      </c>
      <c r="S249" s="87">
        <f>R249/Q249*100</f>
        <v>98.47715736040608</v>
      </c>
      <c r="T249" s="92" t="s">
        <v>542</v>
      </c>
      <c r="U249" s="15" t="s">
        <v>745</v>
      </c>
      <c r="V249" s="70" t="s">
        <v>514</v>
      </c>
      <c r="W249" s="70" t="s">
        <v>545</v>
      </c>
      <c r="X249" s="5" t="s">
        <v>287</v>
      </c>
      <c r="Y249" s="5"/>
      <c r="Z249" s="19"/>
      <c r="AA249" s="19"/>
    </row>
    <row r="250" spans="1:27" s="15" customFormat="1" ht="12.75">
      <c r="A250" s="15">
        <v>493</v>
      </c>
      <c r="B250" s="5" t="s">
        <v>506</v>
      </c>
      <c r="C250" s="200" t="s">
        <v>507</v>
      </c>
      <c r="D250" s="84" t="s">
        <v>508</v>
      </c>
      <c r="E250" s="41" t="s">
        <v>546</v>
      </c>
      <c r="F250" s="5"/>
      <c r="G250" s="5"/>
      <c r="H250" s="71"/>
      <c r="I250" s="26">
        <v>0</v>
      </c>
      <c r="J250" s="252"/>
      <c r="K250" s="55"/>
      <c r="L250" s="55"/>
      <c r="M250" s="55"/>
      <c r="N250" s="88"/>
      <c r="O250" s="5"/>
      <c r="P250" s="5"/>
      <c r="Q250" s="67">
        <v>68</v>
      </c>
      <c r="R250" s="67">
        <v>68</v>
      </c>
      <c r="S250" s="87">
        <f>R250/Q250*100</f>
        <v>100</v>
      </c>
      <c r="T250" s="36" t="s">
        <v>546</v>
      </c>
      <c r="U250" s="15" t="s">
        <v>745</v>
      </c>
      <c r="V250" s="70" t="s">
        <v>514</v>
      </c>
      <c r="W250" s="70" t="s">
        <v>545</v>
      </c>
      <c r="X250" s="5"/>
      <c r="Y250" s="5"/>
      <c r="Z250" s="19"/>
      <c r="AA250" s="19"/>
    </row>
    <row r="251" spans="1:27" s="2" customFormat="1" ht="12.75">
      <c r="A251" s="15">
        <v>495</v>
      </c>
      <c r="B251" s="5" t="s">
        <v>506</v>
      </c>
      <c r="C251" s="200" t="s">
        <v>507</v>
      </c>
      <c r="D251" s="84" t="s">
        <v>508</v>
      </c>
      <c r="E251" s="41" t="s">
        <v>547</v>
      </c>
      <c r="F251" s="90"/>
      <c r="G251" s="90"/>
      <c r="H251" s="71"/>
      <c r="I251" s="26">
        <v>0</v>
      </c>
      <c r="J251" s="252"/>
      <c r="K251" s="55"/>
      <c r="L251" s="55"/>
      <c r="M251" s="55"/>
      <c r="N251" s="88"/>
      <c r="O251" s="90" t="s">
        <v>529</v>
      </c>
      <c r="P251" s="90"/>
      <c r="Q251" s="67">
        <v>107</v>
      </c>
      <c r="R251" s="67">
        <v>103</v>
      </c>
      <c r="S251" s="87">
        <f>R251/Q251*100</f>
        <v>96.26168224299066</v>
      </c>
      <c r="T251" s="36" t="s">
        <v>548</v>
      </c>
      <c r="U251" s="15" t="s">
        <v>745</v>
      </c>
      <c r="V251" s="70" t="s">
        <v>514</v>
      </c>
      <c r="W251" s="70" t="s">
        <v>545</v>
      </c>
      <c r="X251" s="5"/>
      <c r="Y251" s="5"/>
      <c r="Z251" s="19"/>
      <c r="AA251" s="19"/>
    </row>
    <row r="252" spans="1:27" s="2" customFormat="1" ht="12.75">
      <c r="A252" s="15">
        <v>497</v>
      </c>
      <c r="B252" s="5" t="s">
        <v>506</v>
      </c>
      <c r="C252" s="200" t="s">
        <v>507</v>
      </c>
      <c r="D252" s="84" t="s">
        <v>508</v>
      </c>
      <c r="E252" s="41" t="s">
        <v>549</v>
      </c>
      <c r="F252" s="90"/>
      <c r="G252" s="90"/>
      <c r="H252" s="71"/>
      <c r="I252" s="26">
        <v>0</v>
      </c>
      <c r="J252" s="252"/>
      <c r="K252" s="55"/>
      <c r="L252" s="55"/>
      <c r="M252" s="55"/>
      <c r="N252" s="88"/>
      <c r="O252" s="90" t="s">
        <v>529</v>
      </c>
      <c r="P252" s="90"/>
      <c r="Q252" s="67">
        <v>122</v>
      </c>
      <c r="R252" s="67">
        <v>122</v>
      </c>
      <c r="S252" s="87">
        <f>R252/Q252*100</f>
        <v>100</v>
      </c>
      <c r="T252" s="36" t="s">
        <v>549</v>
      </c>
      <c r="U252" s="15" t="s">
        <v>745</v>
      </c>
      <c r="V252" s="70" t="s">
        <v>514</v>
      </c>
      <c r="W252" s="70" t="s">
        <v>545</v>
      </c>
      <c r="X252" s="5"/>
      <c r="Y252" s="5"/>
      <c r="Z252" s="19"/>
      <c r="AA252" s="19"/>
    </row>
    <row r="253" spans="1:27" s="2" customFormat="1" ht="12.75">
      <c r="A253" s="15">
        <v>499</v>
      </c>
      <c r="B253" s="5" t="s">
        <v>506</v>
      </c>
      <c r="C253" s="200" t="s">
        <v>507</v>
      </c>
      <c r="D253" s="90" t="s">
        <v>550</v>
      </c>
      <c r="E253" s="71" t="s">
        <v>551</v>
      </c>
      <c r="F253" s="5" t="s">
        <v>552</v>
      </c>
      <c r="G253" s="5" t="s">
        <v>553</v>
      </c>
      <c r="H253" s="71" t="s">
        <v>174</v>
      </c>
      <c r="I253" s="43">
        <v>613</v>
      </c>
      <c r="J253" s="252">
        <v>321.89</v>
      </c>
      <c r="K253" s="93">
        <v>53</v>
      </c>
      <c r="L253" s="93">
        <v>200</v>
      </c>
      <c r="M253" s="93">
        <v>30</v>
      </c>
      <c r="N253" s="88"/>
      <c r="O253" s="5" t="s">
        <v>554</v>
      </c>
      <c r="P253" s="5"/>
      <c r="Q253" s="67">
        <v>257</v>
      </c>
      <c r="R253" s="67">
        <v>214</v>
      </c>
      <c r="S253" s="87">
        <f>R253/Q253*100</f>
        <v>83.26848249027238</v>
      </c>
      <c r="T253" s="83" t="s">
        <v>555</v>
      </c>
      <c r="U253" s="15" t="s">
        <v>745</v>
      </c>
      <c r="V253" s="70" t="s">
        <v>514</v>
      </c>
      <c r="W253" s="70" t="s">
        <v>556</v>
      </c>
      <c r="X253" s="5" t="s">
        <v>287</v>
      </c>
      <c r="Y253" s="5" t="s">
        <v>557</v>
      </c>
      <c r="Z253" s="19"/>
      <c r="AA253" s="19"/>
    </row>
    <row r="254" spans="1:27" s="2" customFormat="1" ht="12.75">
      <c r="A254" s="15">
        <v>501</v>
      </c>
      <c r="B254" s="5" t="s">
        <v>506</v>
      </c>
      <c r="C254" s="200" t="s">
        <v>507</v>
      </c>
      <c r="D254" s="90" t="s">
        <v>550</v>
      </c>
      <c r="E254" s="71" t="s">
        <v>558</v>
      </c>
      <c r="F254" s="5" t="s">
        <v>559</v>
      </c>
      <c r="G254" s="5" t="s">
        <v>560</v>
      </c>
      <c r="H254" s="25" t="s">
        <v>29</v>
      </c>
      <c r="I254" s="43">
        <v>46</v>
      </c>
      <c r="J254" s="252">
        <v>24.14</v>
      </c>
      <c r="K254" s="93">
        <v>59</v>
      </c>
      <c r="L254" s="93">
        <v>20</v>
      </c>
      <c r="M254" s="93">
        <v>50</v>
      </c>
      <c r="N254" s="88"/>
      <c r="O254" s="5" t="s">
        <v>554</v>
      </c>
      <c r="P254" s="5"/>
      <c r="Q254" s="67">
        <v>739</v>
      </c>
      <c r="R254" s="67">
        <v>730</v>
      </c>
      <c r="S254" s="87">
        <f>R254/Q254*100</f>
        <v>98.78213802435724</v>
      </c>
      <c r="T254" s="86" t="s">
        <v>561</v>
      </c>
      <c r="U254" s="15" t="s">
        <v>745</v>
      </c>
      <c r="V254" s="70" t="s">
        <v>514</v>
      </c>
      <c r="W254" s="70" t="s">
        <v>556</v>
      </c>
      <c r="X254" s="5" t="s">
        <v>287</v>
      </c>
      <c r="Y254" s="5"/>
      <c r="Z254" s="19"/>
      <c r="AA254" s="19"/>
    </row>
    <row r="255" spans="1:27" s="15" customFormat="1" ht="12.75">
      <c r="A255" s="15">
        <v>503</v>
      </c>
      <c r="B255" s="5" t="s">
        <v>506</v>
      </c>
      <c r="C255" s="200" t="s">
        <v>507</v>
      </c>
      <c r="D255" s="90" t="s">
        <v>550</v>
      </c>
      <c r="E255" s="205" t="s">
        <v>562</v>
      </c>
      <c r="F255" s="5"/>
      <c r="G255" s="5"/>
      <c r="H255" s="70"/>
      <c r="I255" s="26">
        <v>0</v>
      </c>
      <c r="J255" s="243"/>
      <c r="K255" s="55"/>
      <c r="L255" s="55"/>
      <c r="M255" s="62"/>
      <c r="N255" s="84"/>
      <c r="O255" s="5" t="s">
        <v>554</v>
      </c>
      <c r="P255" s="5"/>
      <c r="Q255" s="67">
        <v>241</v>
      </c>
      <c r="R255" s="67">
        <v>241</v>
      </c>
      <c r="S255" s="87">
        <f>R255/Q255*100</f>
        <v>100</v>
      </c>
      <c r="T255" s="86" t="s">
        <v>562</v>
      </c>
      <c r="U255" s="15" t="s">
        <v>745</v>
      </c>
      <c r="V255" s="70" t="s">
        <v>514</v>
      </c>
      <c r="W255" s="70" t="s">
        <v>556</v>
      </c>
      <c r="X255" s="5" t="s">
        <v>287</v>
      </c>
      <c r="Y255" s="5"/>
      <c r="Z255" s="19"/>
      <c r="AA255" s="19"/>
    </row>
    <row r="256" spans="1:27" s="15" customFormat="1" ht="12.75">
      <c r="A256" s="15">
        <v>505</v>
      </c>
      <c r="B256" s="5" t="s">
        <v>506</v>
      </c>
      <c r="C256" s="200" t="s">
        <v>507</v>
      </c>
      <c r="D256" s="90" t="s">
        <v>550</v>
      </c>
      <c r="E256" s="71" t="s">
        <v>563</v>
      </c>
      <c r="F256" s="5"/>
      <c r="G256" s="5" t="s">
        <v>564</v>
      </c>
      <c r="H256" s="25" t="s">
        <v>29</v>
      </c>
      <c r="I256" s="43">
        <v>133</v>
      </c>
      <c r="J256" s="252">
        <v>84.46</v>
      </c>
      <c r="K256" s="93">
        <v>62</v>
      </c>
      <c r="L256" s="93">
        <v>63</v>
      </c>
      <c r="M256" s="93">
        <v>45</v>
      </c>
      <c r="N256" s="88"/>
      <c r="O256" s="5" t="s">
        <v>554</v>
      </c>
      <c r="P256" s="5"/>
      <c r="Q256" s="67">
        <f>123+271+130+148</f>
        <v>672</v>
      </c>
      <c r="R256" s="67">
        <v>627</v>
      </c>
      <c r="S256" s="87">
        <f>R256/Q256*100</f>
        <v>93.30357142857143</v>
      </c>
      <c r="T256" s="86" t="s">
        <v>565</v>
      </c>
      <c r="U256" s="15" t="s">
        <v>745</v>
      </c>
      <c r="V256" s="70" t="s">
        <v>514</v>
      </c>
      <c r="W256" s="70" t="s">
        <v>556</v>
      </c>
      <c r="X256" s="5" t="s">
        <v>287</v>
      </c>
      <c r="Y256" s="5"/>
      <c r="Z256" s="19"/>
      <c r="AA256" s="19"/>
    </row>
    <row r="257" spans="1:27" s="15" customFormat="1" ht="12.75">
      <c r="A257" s="15">
        <v>507</v>
      </c>
      <c r="B257" s="5" t="s">
        <v>506</v>
      </c>
      <c r="C257" s="200" t="s">
        <v>507</v>
      </c>
      <c r="D257" s="90" t="s">
        <v>550</v>
      </c>
      <c r="E257" s="205" t="s">
        <v>566</v>
      </c>
      <c r="F257" s="5"/>
      <c r="G257" s="5"/>
      <c r="H257" s="70"/>
      <c r="I257" s="26">
        <v>0</v>
      </c>
      <c r="J257" s="43"/>
      <c r="K257" s="43"/>
      <c r="L257" s="43"/>
      <c r="M257" s="43"/>
      <c r="N257" s="5"/>
      <c r="O257" s="5" t="s">
        <v>554</v>
      </c>
      <c r="P257" s="5"/>
      <c r="Q257" s="67">
        <v>515</v>
      </c>
      <c r="R257" s="67">
        <v>430</v>
      </c>
      <c r="S257" s="87">
        <f>R257/Q257*100</f>
        <v>83.49514563106796</v>
      </c>
      <c r="T257" s="86" t="s">
        <v>566</v>
      </c>
      <c r="U257" s="15" t="s">
        <v>745</v>
      </c>
      <c r="V257" s="70" t="s">
        <v>514</v>
      </c>
      <c r="W257" s="70" t="s">
        <v>556</v>
      </c>
      <c r="X257" s="5" t="s">
        <v>287</v>
      </c>
      <c r="Y257" s="5"/>
      <c r="Z257" s="19"/>
      <c r="AA257" s="19"/>
    </row>
    <row r="258" spans="1:27" s="15" customFormat="1" ht="12.75">
      <c r="A258" s="15">
        <v>509</v>
      </c>
      <c r="B258" s="5" t="s">
        <v>506</v>
      </c>
      <c r="C258" s="200" t="s">
        <v>507</v>
      </c>
      <c r="D258" s="90" t="s">
        <v>550</v>
      </c>
      <c r="E258" s="205" t="s">
        <v>567</v>
      </c>
      <c r="F258" s="5"/>
      <c r="G258" s="5"/>
      <c r="H258" s="70"/>
      <c r="I258" s="26">
        <v>0</v>
      </c>
      <c r="J258" s="252"/>
      <c r="K258" s="93"/>
      <c r="L258" s="93"/>
      <c r="M258" s="93"/>
      <c r="N258" s="88"/>
      <c r="O258" s="5" t="s">
        <v>554</v>
      </c>
      <c r="P258" s="5"/>
      <c r="Q258" s="67">
        <v>256</v>
      </c>
      <c r="R258" s="67">
        <v>248</v>
      </c>
      <c r="S258" s="87">
        <f>R258/Q258*100</f>
        <v>96.875</v>
      </c>
      <c r="T258" s="86" t="s">
        <v>567</v>
      </c>
      <c r="U258" s="15" t="s">
        <v>745</v>
      </c>
      <c r="V258" s="70" t="s">
        <v>514</v>
      </c>
      <c r="W258" s="70" t="s">
        <v>556</v>
      </c>
      <c r="X258" s="5" t="s">
        <v>287</v>
      </c>
      <c r="Y258" s="5"/>
      <c r="Z258" s="19"/>
      <c r="AA258" s="19"/>
    </row>
    <row r="259" spans="1:27" s="15" customFormat="1" ht="12.75">
      <c r="A259" s="15">
        <v>511</v>
      </c>
      <c r="B259" s="5" t="s">
        <v>506</v>
      </c>
      <c r="C259" s="200" t="s">
        <v>507</v>
      </c>
      <c r="D259" s="90" t="s">
        <v>550</v>
      </c>
      <c r="E259" s="205" t="s">
        <v>568</v>
      </c>
      <c r="F259" s="5"/>
      <c r="G259" s="5"/>
      <c r="H259" s="70"/>
      <c r="I259" s="26">
        <v>0</v>
      </c>
      <c r="J259" s="252"/>
      <c r="K259" s="93"/>
      <c r="L259" s="93"/>
      <c r="M259" s="93"/>
      <c r="N259" s="88"/>
      <c r="O259" s="5" t="s">
        <v>554</v>
      </c>
      <c r="P259" s="5"/>
      <c r="Q259" s="67">
        <v>538</v>
      </c>
      <c r="R259" s="67">
        <v>441</v>
      </c>
      <c r="S259" s="87">
        <f>R259/Q259*100</f>
        <v>81.97026022304833</v>
      </c>
      <c r="T259" s="86" t="s">
        <v>568</v>
      </c>
      <c r="U259" s="15" t="s">
        <v>745</v>
      </c>
      <c r="V259" s="70" t="s">
        <v>514</v>
      </c>
      <c r="W259" s="70" t="s">
        <v>556</v>
      </c>
      <c r="X259" s="5" t="s">
        <v>287</v>
      </c>
      <c r="Y259" s="5"/>
      <c r="Z259" s="19"/>
      <c r="AA259" s="19"/>
    </row>
    <row r="260" spans="1:27" s="15" customFormat="1" ht="12.75">
      <c r="A260" s="15">
        <v>513</v>
      </c>
      <c r="B260" s="5" t="s">
        <v>506</v>
      </c>
      <c r="C260" s="200" t="s">
        <v>507</v>
      </c>
      <c r="D260" s="90" t="s">
        <v>550</v>
      </c>
      <c r="E260" s="205" t="s">
        <v>569</v>
      </c>
      <c r="F260" s="5"/>
      <c r="G260" s="5"/>
      <c r="H260" s="70"/>
      <c r="I260" s="26">
        <v>0</v>
      </c>
      <c r="J260" s="252"/>
      <c r="K260" s="93"/>
      <c r="L260" s="93"/>
      <c r="M260" s="93"/>
      <c r="N260" s="88"/>
      <c r="O260" s="5" t="s">
        <v>554</v>
      </c>
      <c r="P260" s="5"/>
      <c r="Q260" s="19">
        <v>63</v>
      </c>
      <c r="R260" s="67">
        <v>58</v>
      </c>
      <c r="S260" s="87">
        <f>R260/Q260*100</f>
        <v>92.06349206349206</v>
      </c>
      <c r="T260" s="86" t="s">
        <v>569</v>
      </c>
      <c r="U260" s="15" t="s">
        <v>745</v>
      </c>
      <c r="V260" s="70" t="s">
        <v>514</v>
      </c>
      <c r="W260" s="70" t="s">
        <v>556</v>
      </c>
      <c r="X260" s="5" t="s">
        <v>287</v>
      </c>
      <c r="Y260" s="5"/>
      <c r="Z260" s="19"/>
      <c r="AA260" s="19"/>
    </row>
    <row r="261" spans="1:27" s="15" customFormat="1" ht="12.75">
      <c r="A261" s="15">
        <v>515</v>
      </c>
      <c r="B261" s="5" t="s">
        <v>506</v>
      </c>
      <c r="C261" s="200" t="s">
        <v>507</v>
      </c>
      <c r="D261" s="5" t="s">
        <v>570</v>
      </c>
      <c r="E261" s="205" t="s">
        <v>571</v>
      </c>
      <c r="F261" s="65"/>
      <c r="G261" s="65"/>
      <c r="H261" s="70"/>
      <c r="I261" s="26">
        <v>0</v>
      </c>
      <c r="J261" s="243"/>
      <c r="K261" s="55"/>
      <c r="L261" s="55"/>
      <c r="M261" s="55"/>
      <c r="N261" s="84"/>
      <c r="O261" s="65" t="s">
        <v>572</v>
      </c>
      <c r="P261" s="65"/>
      <c r="Q261" s="67">
        <v>133</v>
      </c>
      <c r="R261" s="67">
        <v>131</v>
      </c>
      <c r="S261" s="234">
        <f>R261/Q261*100</f>
        <v>98.49624060150376</v>
      </c>
      <c r="T261" s="86" t="s">
        <v>571</v>
      </c>
      <c r="U261" s="15" t="s">
        <v>745</v>
      </c>
      <c r="V261" s="70" t="s">
        <v>514</v>
      </c>
      <c r="W261" s="70" t="s">
        <v>573</v>
      </c>
      <c r="X261" s="5" t="s">
        <v>574</v>
      </c>
      <c r="Y261" s="5"/>
      <c r="Z261" s="19"/>
      <c r="AA261" s="19"/>
    </row>
    <row r="262" spans="1:27" s="15" customFormat="1" ht="12.75">
      <c r="A262" s="15">
        <v>517</v>
      </c>
      <c r="B262" s="5" t="s">
        <v>506</v>
      </c>
      <c r="C262" s="200" t="s">
        <v>507</v>
      </c>
      <c r="D262" s="5" t="s">
        <v>570</v>
      </c>
      <c r="E262" s="71" t="s">
        <v>575</v>
      </c>
      <c r="F262" s="65" t="s">
        <v>576</v>
      </c>
      <c r="G262" s="65" t="s">
        <v>577</v>
      </c>
      <c r="H262" s="71" t="s">
        <v>174</v>
      </c>
      <c r="I262" s="43">
        <v>236</v>
      </c>
      <c r="J262" s="252">
        <v>119</v>
      </c>
      <c r="K262" s="55">
        <v>50</v>
      </c>
      <c r="L262" s="55">
        <v>85</v>
      </c>
      <c r="M262" s="55">
        <v>35</v>
      </c>
      <c r="N262" s="88"/>
      <c r="O262" s="65" t="s">
        <v>572</v>
      </c>
      <c r="P262" s="65"/>
      <c r="Q262" s="67">
        <v>405</v>
      </c>
      <c r="R262" s="67">
        <v>395</v>
      </c>
      <c r="S262" s="234">
        <f>R262/Q262*100</f>
        <v>97.53086419753086</v>
      </c>
      <c r="T262" s="83" t="s">
        <v>578</v>
      </c>
      <c r="U262" s="15" t="s">
        <v>745</v>
      </c>
      <c r="V262" s="70" t="s">
        <v>514</v>
      </c>
      <c r="W262" s="70" t="s">
        <v>573</v>
      </c>
      <c r="X262" s="89" t="s">
        <v>525</v>
      </c>
      <c r="Y262" s="5" t="s">
        <v>579</v>
      </c>
      <c r="Z262" s="19"/>
      <c r="AA262" s="19"/>
    </row>
    <row r="263" spans="1:27" s="15" customFormat="1" ht="12.75">
      <c r="A263" s="15">
        <v>519</v>
      </c>
      <c r="B263" s="5" t="s">
        <v>506</v>
      </c>
      <c r="C263" s="200" t="s">
        <v>507</v>
      </c>
      <c r="D263" s="5" t="s">
        <v>570</v>
      </c>
      <c r="E263" s="205" t="s">
        <v>580</v>
      </c>
      <c r="F263" s="65"/>
      <c r="G263" s="65"/>
      <c r="H263" s="70"/>
      <c r="I263" s="26">
        <v>0</v>
      </c>
      <c r="J263" s="252"/>
      <c r="K263" s="55"/>
      <c r="L263" s="55"/>
      <c r="M263" s="55"/>
      <c r="N263" s="88"/>
      <c r="O263" s="65" t="s">
        <v>572</v>
      </c>
      <c r="P263" s="65"/>
      <c r="Q263" s="67">
        <v>90</v>
      </c>
      <c r="R263" s="67">
        <v>90</v>
      </c>
      <c r="S263" s="67">
        <f>R263/Q263*100</f>
        <v>100</v>
      </c>
      <c r="T263" s="86" t="s">
        <v>580</v>
      </c>
      <c r="U263" s="15" t="s">
        <v>745</v>
      </c>
      <c r="V263" s="70" t="s">
        <v>514</v>
      </c>
      <c r="W263" s="70" t="s">
        <v>573</v>
      </c>
      <c r="X263" s="5" t="s">
        <v>287</v>
      </c>
      <c r="Y263" s="5"/>
      <c r="Z263" s="19"/>
      <c r="AA263" s="19"/>
    </row>
    <row r="264" spans="1:27" s="15" customFormat="1" ht="12.75">
      <c r="A264" s="15">
        <v>521</v>
      </c>
      <c r="B264" s="5" t="s">
        <v>506</v>
      </c>
      <c r="C264" s="200" t="s">
        <v>507</v>
      </c>
      <c r="D264" s="5" t="s">
        <v>570</v>
      </c>
      <c r="E264" s="205" t="s">
        <v>581</v>
      </c>
      <c r="F264" s="65"/>
      <c r="G264" s="65"/>
      <c r="H264" s="70"/>
      <c r="I264" s="26">
        <v>0</v>
      </c>
      <c r="J264" s="252"/>
      <c r="K264" s="55"/>
      <c r="L264" s="55"/>
      <c r="M264" s="55"/>
      <c r="N264" s="88"/>
      <c r="O264" s="65" t="s">
        <v>572</v>
      </c>
      <c r="P264" s="65"/>
      <c r="Q264" s="75">
        <v>13</v>
      </c>
      <c r="R264" s="67">
        <v>0</v>
      </c>
      <c r="S264" s="67">
        <f>R264/Q264*100</f>
        <v>0</v>
      </c>
      <c r="T264" s="86" t="s">
        <v>581</v>
      </c>
      <c r="U264" s="15" t="s">
        <v>745</v>
      </c>
      <c r="V264" s="70" t="s">
        <v>514</v>
      </c>
      <c r="W264" s="70" t="s">
        <v>573</v>
      </c>
      <c r="X264" s="5" t="s">
        <v>574</v>
      </c>
      <c r="Y264" s="5"/>
      <c r="Z264" s="19"/>
      <c r="AA264" s="19"/>
    </row>
    <row r="265" spans="1:27" s="15" customFormat="1" ht="12.75">
      <c r="A265" s="15">
        <v>523</v>
      </c>
      <c r="B265" s="5" t="s">
        <v>506</v>
      </c>
      <c r="C265" s="200" t="s">
        <v>507</v>
      </c>
      <c r="D265" s="5" t="s">
        <v>570</v>
      </c>
      <c r="E265" s="205" t="s">
        <v>582</v>
      </c>
      <c r="F265" s="65"/>
      <c r="G265" s="65"/>
      <c r="H265" s="70"/>
      <c r="I265" s="26">
        <v>0</v>
      </c>
      <c r="J265" s="252"/>
      <c r="K265" s="55"/>
      <c r="L265" s="55"/>
      <c r="M265" s="55"/>
      <c r="N265" s="88"/>
      <c r="O265" s="65" t="s">
        <v>572</v>
      </c>
      <c r="P265" s="65"/>
      <c r="Q265" s="67">
        <v>64</v>
      </c>
      <c r="R265" s="67">
        <v>64</v>
      </c>
      <c r="S265" s="67">
        <f>R265/Q265*100</f>
        <v>100</v>
      </c>
      <c r="T265" s="86" t="s">
        <v>582</v>
      </c>
      <c r="U265" s="15" t="s">
        <v>745</v>
      </c>
      <c r="V265" s="70" t="s">
        <v>514</v>
      </c>
      <c r="W265" s="70" t="s">
        <v>573</v>
      </c>
      <c r="X265" s="5" t="s">
        <v>287</v>
      </c>
      <c r="Y265" s="5"/>
      <c r="Z265" s="19"/>
      <c r="AA265" s="19"/>
    </row>
    <row r="266" spans="1:27" s="15" customFormat="1" ht="12.75">
      <c r="A266" s="15">
        <v>525</v>
      </c>
      <c r="B266" s="5" t="s">
        <v>506</v>
      </c>
      <c r="C266" s="200" t="s">
        <v>507</v>
      </c>
      <c r="D266" s="5" t="s">
        <v>570</v>
      </c>
      <c r="E266" s="205" t="s">
        <v>583</v>
      </c>
      <c r="F266" s="65"/>
      <c r="G266" s="65"/>
      <c r="H266" s="70"/>
      <c r="I266" s="26">
        <v>0</v>
      </c>
      <c r="J266" s="252"/>
      <c r="K266" s="55"/>
      <c r="L266" s="55"/>
      <c r="M266" s="55"/>
      <c r="N266" s="88"/>
      <c r="O266" s="65" t="s">
        <v>572</v>
      </c>
      <c r="P266" s="65"/>
      <c r="Q266" s="67">
        <v>55</v>
      </c>
      <c r="R266" s="67">
        <v>0</v>
      </c>
      <c r="S266" s="67">
        <f>R266/Q266*100</f>
        <v>0</v>
      </c>
      <c r="T266" s="86" t="s">
        <v>583</v>
      </c>
      <c r="U266" s="15" t="s">
        <v>745</v>
      </c>
      <c r="V266" s="70" t="s">
        <v>514</v>
      </c>
      <c r="W266" s="70" t="s">
        <v>573</v>
      </c>
      <c r="X266" s="5" t="s">
        <v>574</v>
      </c>
      <c r="Y266" s="5"/>
      <c r="Z266" s="19"/>
      <c r="AA266" s="19"/>
    </row>
    <row r="267" spans="1:27" s="15" customFormat="1" ht="12.75">
      <c r="A267" s="15">
        <v>527</v>
      </c>
      <c r="B267" s="5" t="s">
        <v>506</v>
      </c>
      <c r="C267" s="200" t="s">
        <v>507</v>
      </c>
      <c r="D267" s="5" t="s">
        <v>570</v>
      </c>
      <c r="E267" s="205" t="s">
        <v>584</v>
      </c>
      <c r="F267" s="65"/>
      <c r="G267" s="65"/>
      <c r="H267" s="70"/>
      <c r="I267" s="26">
        <v>0</v>
      </c>
      <c r="J267" s="252"/>
      <c r="K267" s="55"/>
      <c r="L267" s="55"/>
      <c r="M267" s="55"/>
      <c r="N267" s="88"/>
      <c r="O267" s="65" t="s">
        <v>572</v>
      </c>
      <c r="P267" s="65"/>
      <c r="Q267" s="67">
        <v>286</v>
      </c>
      <c r="R267" s="67">
        <v>286</v>
      </c>
      <c r="S267" s="67">
        <f>R267/Q267*100</f>
        <v>100</v>
      </c>
      <c r="T267" s="85" t="s">
        <v>584</v>
      </c>
      <c r="U267" s="15" t="s">
        <v>745</v>
      </c>
      <c r="V267" s="70" t="s">
        <v>514</v>
      </c>
      <c r="W267" s="70" t="s">
        <v>573</v>
      </c>
      <c r="X267" s="5" t="s">
        <v>287</v>
      </c>
      <c r="Y267" s="5"/>
      <c r="Z267" s="19"/>
      <c r="AA267" s="19"/>
    </row>
    <row r="268" spans="1:27" s="15" customFormat="1" ht="12.75">
      <c r="A268" s="15">
        <v>529</v>
      </c>
      <c r="B268" s="5" t="s">
        <v>506</v>
      </c>
      <c r="C268" s="200" t="s">
        <v>507</v>
      </c>
      <c r="D268" s="5" t="s">
        <v>570</v>
      </c>
      <c r="E268" s="205" t="s">
        <v>585</v>
      </c>
      <c r="F268" s="65"/>
      <c r="G268" s="65"/>
      <c r="H268" s="70"/>
      <c r="I268" s="26">
        <v>0</v>
      </c>
      <c r="J268" s="252"/>
      <c r="K268" s="55"/>
      <c r="L268" s="55"/>
      <c r="M268" s="55"/>
      <c r="N268" s="88"/>
      <c r="O268" s="65" t="s">
        <v>572</v>
      </c>
      <c r="P268" s="65"/>
      <c r="Q268" s="67">
        <v>198</v>
      </c>
      <c r="R268" s="67">
        <v>198</v>
      </c>
      <c r="S268" s="67">
        <f>R268/Q268*100</f>
        <v>100</v>
      </c>
      <c r="T268" s="86" t="s">
        <v>585</v>
      </c>
      <c r="U268" s="15" t="s">
        <v>745</v>
      </c>
      <c r="V268" s="70" t="s">
        <v>514</v>
      </c>
      <c r="W268" s="70" t="s">
        <v>573</v>
      </c>
      <c r="X268" s="5" t="s">
        <v>287</v>
      </c>
      <c r="Y268" s="5"/>
      <c r="Z268" s="19"/>
      <c r="AA268" s="19"/>
    </row>
    <row r="269" spans="1:27" s="15" customFormat="1" ht="12.75">
      <c r="A269" s="15">
        <v>531</v>
      </c>
      <c r="B269" s="5" t="s">
        <v>506</v>
      </c>
      <c r="C269" s="200" t="s">
        <v>507</v>
      </c>
      <c r="D269" s="5" t="s">
        <v>570</v>
      </c>
      <c r="E269" s="181" t="s">
        <v>586</v>
      </c>
      <c r="F269" s="5"/>
      <c r="G269" s="5" t="s">
        <v>587</v>
      </c>
      <c r="H269" s="71" t="s">
        <v>136</v>
      </c>
      <c r="I269" s="55">
        <v>925</v>
      </c>
      <c r="J269" s="255">
        <v>183</v>
      </c>
      <c r="K269" s="55">
        <v>19.783783783783786</v>
      </c>
      <c r="L269" s="55">
        <v>70</v>
      </c>
      <c r="M269" s="55">
        <v>7</v>
      </c>
      <c r="N269" s="233"/>
      <c r="O269" s="5"/>
      <c r="P269" s="5"/>
      <c r="Q269" s="67"/>
      <c r="R269" s="67"/>
      <c r="S269" s="67"/>
      <c r="T269" s="15" t="s">
        <v>588</v>
      </c>
      <c r="U269" s="15" t="s">
        <v>745</v>
      </c>
      <c r="V269" s="70" t="s">
        <v>514</v>
      </c>
      <c r="W269" s="70" t="s">
        <v>573</v>
      </c>
      <c r="X269" s="5"/>
      <c r="Y269" s="5"/>
      <c r="Z269" s="19"/>
      <c r="AA269" s="19"/>
    </row>
    <row r="270" spans="1:27" s="15" customFormat="1" ht="12.75">
      <c r="A270" s="15">
        <v>533</v>
      </c>
      <c r="B270" s="5" t="s">
        <v>506</v>
      </c>
      <c r="C270" s="200" t="s">
        <v>507</v>
      </c>
      <c r="D270" s="5" t="s">
        <v>570</v>
      </c>
      <c r="E270" s="203" t="s">
        <v>589</v>
      </c>
      <c r="F270" s="5"/>
      <c r="G270" s="5"/>
      <c r="H270" s="71" t="s">
        <v>136</v>
      </c>
      <c r="I270" s="26">
        <v>0</v>
      </c>
      <c r="J270" s="256">
        <v>0</v>
      </c>
      <c r="K270" s="55"/>
      <c r="L270" s="55"/>
      <c r="M270" s="55"/>
      <c r="N270" s="257"/>
      <c r="O270" s="65"/>
      <c r="P270" s="5"/>
      <c r="Q270" s="67"/>
      <c r="R270" s="67"/>
      <c r="S270" s="67"/>
      <c r="T270" s="84" t="s">
        <v>588</v>
      </c>
      <c r="U270" s="15" t="s">
        <v>745</v>
      </c>
      <c r="V270" s="70" t="s">
        <v>514</v>
      </c>
      <c r="W270" s="70" t="s">
        <v>573</v>
      </c>
      <c r="X270" s="5"/>
      <c r="Y270" s="5"/>
      <c r="Z270" s="19"/>
      <c r="AA270" s="19"/>
    </row>
    <row r="271" spans="1:27" s="15" customFormat="1" ht="12.75">
      <c r="A271" s="15">
        <v>535</v>
      </c>
      <c r="B271" s="5" t="s">
        <v>506</v>
      </c>
      <c r="C271" s="200" t="s">
        <v>507</v>
      </c>
      <c r="D271" s="5" t="s">
        <v>570</v>
      </c>
      <c r="E271" s="71" t="s">
        <v>590</v>
      </c>
      <c r="F271" s="65"/>
      <c r="G271" s="65" t="s">
        <v>591</v>
      </c>
      <c r="H271" s="25" t="s">
        <v>29</v>
      </c>
      <c r="I271" s="55">
        <v>4</v>
      </c>
      <c r="J271" s="243">
        <v>3</v>
      </c>
      <c r="K271" s="55">
        <v>75</v>
      </c>
      <c r="L271" s="55"/>
      <c r="M271" s="55">
        <v>0</v>
      </c>
      <c r="N271" s="84"/>
      <c r="O271" s="65" t="s">
        <v>572</v>
      </c>
      <c r="P271" s="65"/>
      <c r="Q271" s="229">
        <v>60</v>
      </c>
      <c r="R271" s="67">
        <v>48</v>
      </c>
      <c r="S271" s="67">
        <f>R271/Q271*100</f>
        <v>80</v>
      </c>
      <c r="T271" s="86" t="s">
        <v>592</v>
      </c>
      <c r="U271" s="15" t="s">
        <v>348</v>
      </c>
      <c r="V271" s="5" t="s">
        <v>401</v>
      </c>
      <c r="W271" s="70" t="s">
        <v>593</v>
      </c>
      <c r="X271" s="5" t="s">
        <v>574</v>
      </c>
      <c r="Y271" s="5"/>
      <c r="Z271" s="19"/>
      <c r="AA271" s="19"/>
    </row>
    <row r="272" spans="1:27" s="15" customFormat="1" ht="12.75">
      <c r="A272" s="15">
        <v>537</v>
      </c>
      <c r="B272" s="5" t="s">
        <v>506</v>
      </c>
      <c r="C272" s="17" t="s">
        <v>594</v>
      </c>
      <c r="D272" s="129" t="s">
        <v>595</v>
      </c>
      <c r="E272" s="71" t="s">
        <v>596</v>
      </c>
      <c r="F272" s="65"/>
      <c r="G272" s="65" t="s">
        <v>597</v>
      </c>
      <c r="H272" s="25" t="s">
        <v>174</v>
      </c>
      <c r="I272" s="55">
        <v>1256</v>
      </c>
      <c r="J272" s="243"/>
      <c r="K272" s="55">
        <v>0</v>
      </c>
      <c r="L272" s="55"/>
      <c r="M272" s="55"/>
      <c r="N272" s="84"/>
      <c r="O272" s="65"/>
      <c r="P272" s="65"/>
      <c r="Q272" s="67">
        <f>268+379</f>
        <v>647</v>
      </c>
      <c r="R272" s="67">
        <v>0</v>
      </c>
      <c r="S272" s="67">
        <f>R272/Q272*100</f>
        <v>0</v>
      </c>
      <c r="T272" s="91" t="s">
        <v>598</v>
      </c>
      <c r="U272" s="15" t="s">
        <v>745</v>
      </c>
      <c r="V272" s="70" t="s">
        <v>599</v>
      </c>
      <c r="W272" s="70" t="s">
        <v>600</v>
      </c>
      <c r="X272" s="5" t="s">
        <v>574</v>
      </c>
      <c r="Y272" s="5"/>
      <c r="Z272" s="19"/>
      <c r="AA272" s="19"/>
    </row>
    <row r="273" spans="2:27" s="15" customFormat="1" ht="12.75">
      <c r="B273" s="5"/>
      <c r="C273" s="200"/>
      <c r="D273" s="5"/>
      <c r="E273" s="71"/>
      <c r="F273" s="65"/>
      <c r="G273" s="65"/>
      <c r="H273" s="25"/>
      <c r="I273" s="19"/>
      <c r="J273" s="243"/>
      <c r="K273" s="55"/>
      <c r="L273" s="55"/>
      <c r="M273" s="55"/>
      <c r="N273" s="84"/>
      <c r="O273" s="65"/>
      <c r="P273" s="65"/>
      <c r="Q273" s="229"/>
      <c r="R273" s="67"/>
      <c r="S273" s="67"/>
      <c r="T273" s="86"/>
      <c r="U273" s="70"/>
      <c r="V273" s="70"/>
      <c r="W273" s="70"/>
      <c r="X273" s="5"/>
      <c r="Y273" s="5"/>
      <c r="Z273" s="19"/>
      <c r="AA273" s="19"/>
    </row>
    <row r="274" spans="2:27" s="15" customFormat="1" ht="12.75">
      <c r="B274" s="5"/>
      <c r="C274" s="200"/>
      <c r="D274" s="5"/>
      <c r="E274" s="71"/>
      <c r="F274" s="65"/>
      <c r="G274" s="65"/>
      <c r="H274" s="25"/>
      <c r="I274" s="19"/>
      <c r="J274" s="243"/>
      <c r="K274" s="55"/>
      <c r="L274" s="55"/>
      <c r="M274" s="55"/>
      <c r="N274" s="84"/>
      <c r="O274" s="65"/>
      <c r="P274" s="65"/>
      <c r="Q274" s="229"/>
      <c r="R274" s="67"/>
      <c r="S274" s="67"/>
      <c r="T274" s="86"/>
      <c r="U274" s="70"/>
      <c r="V274" s="70"/>
      <c r="W274" s="70"/>
      <c r="X274" s="5"/>
      <c r="Y274" s="5"/>
      <c r="Z274" s="19"/>
      <c r="AA274" s="19"/>
    </row>
    <row r="275" spans="1:25" s="174" customFormat="1" ht="12.75">
      <c r="A275" s="15">
        <v>469</v>
      </c>
      <c r="B275" s="65" t="s">
        <v>21</v>
      </c>
      <c r="C275" s="35" t="s">
        <v>147</v>
      </c>
      <c r="D275" s="218"/>
      <c r="E275" s="217" t="s">
        <v>601</v>
      </c>
      <c r="F275" s="218"/>
      <c r="G275" s="216"/>
      <c r="H275" s="242" t="s">
        <v>602</v>
      </c>
      <c r="I275" s="26">
        <v>0</v>
      </c>
      <c r="J275" s="242"/>
      <c r="K275" s="242"/>
      <c r="L275" s="242"/>
      <c r="M275" s="242"/>
      <c r="N275" s="238" t="s">
        <v>603</v>
      </c>
      <c r="O275" s="174" t="s">
        <v>604</v>
      </c>
      <c r="Q275" s="239"/>
      <c r="R275" s="239"/>
      <c r="U275" s="70" t="s">
        <v>605</v>
      </c>
      <c r="V275" s="176" t="s">
        <v>606</v>
      </c>
      <c r="W275" s="258"/>
      <c r="X275" s="240" t="s">
        <v>607</v>
      </c>
      <c r="Y275" s="174">
        <v>30</v>
      </c>
    </row>
    <row r="276" spans="1:25" s="174" customFormat="1" ht="12.75">
      <c r="A276" s="15">
        <v>471</v>
      </c>
      <c r="B276" s="65" t="s">
        <v>21</v>
      </c>
      <c r="C276" s="35" t="s">
        <v>147</v>
      </c>
      <c r="D276" s="218"/>
      <c r="E276" s="217" t="s">
        <v>608</v>
      </c>
      <c r="F276" s="218"/>
      <c r="G276" s="216"/>
      <c r="H276" s="242" t="s">
        <v>602</v>
      </c>
      <c r="I276" s="26">
        <v>0</v>
      </c>
      <c r="J276" s="242"/>
      <c r="K276" s="242"/>
      <c r="L276" s="242"/>
      <c r="M276" s="242"/>
      <c r="N276" s="238" t="s">
        <v>603</v>
      </c>
      <c r="O276" s="174" t="s">
        <v>604</v>
      </c>
      <c r="Q276" s="239"/>
      <c r="R276" s="239"/>
      <c r="U276" s="70" t="s">
        <v>605</v>
      </c>
      <c r="V276" s="176" t="s">
        <v>606</v>
      </c>
      <c r="W276" s="258"/>
      <c r="X276" s="240" t="s">
        <v>607</v>
      </c>
      <c r="Y276" s="174">
        <v>43</v>
      </c>
    </row>
    <row r="277" spans="1:25" s="174" customFormat="1" ht="12.75">
      <c r="A277" s="15">
        <v>473</v>
      </c>
      <c r="B277" s="65" t="s">
        <v>21</v>
      </c>
      <c r="C277" s="35" t="s">
        <v>147</v>
      </c>
      <c r="D277" s="218"/>
      <c r="E277" s="217" t="s">
        <v>609</v>
      </c>
      <c r="F277" s="218"/>
      <c r="G277" s="216"/>
      <c r="H277" s="242" t="s">
        <v>602</v>
      </c>
      <c r="I277" s="26">
        <v>0</v>
      </c>
      <c r="J277" s="242"/>
      <c r="K277" s="242"/>
      <c r="L277" s="242"/>
      <c r="M277" s="242"/>
      <c r="N277" s="238" t="s">
        <v>603</v>
      </c>
      <c r="O277" s="174" t="s">
        <v>610</v>
      </c>
      <c r="Q277" s="239"/>
      <c r="R277" s="239"/>
      <c r="U277" s="70" t="s">
        <v>605</v>
      </c>
      <c r="V277" s="176" t="s">
        <v>606</v>
      </c>
      <c r="W277" s="258"/>
      <c r="X277" s="174" t="s">
        <v>607</v>
      </c>
      <c r="Y277" s="174">
        <v>8</v>
      </c>
    </row>
    <row r="278" spans="1:25" s="174" customFormat="1" ht="12.75">
      <c r="A278" s="15">
        <v>475</v>
      </c>
      <c r="B278" s="65" t="s">
        <v>21</v>
      </c>
      <c r="C278" s="35" t="s">
        <v>147</v>
      </c>
      <c r="D278" s="218"/>
      <c r="E278" s="217" t="s">
        <v>627</v>
      </c>
      <c r="F278" s="218"/>
      <c r="G278" s="216"/>
      <c r="H278" s="242" t="s">
        <v>611</v>
      </c>
      <c r="I278" s="26">
        <v>0</v>
      </c>
      <c r="J278" s="242"/>
      <c r="K278" s="242"/>
      <c r="L278" s="242"/>
      <c r="M278" s="242"/>
      <c r="N278" s="238" t="s">
        <v>603</v>
      </c>
      <c r="O278" s="174" t="s">
        <v>610</v>
      </c>
      <c r="Q278" s="239"/>
      <c r="R278" s="239"/>
      <c r="U278" s="70" t="s">
        <v>605</v>
      </c>
      <c r="V278" s="176" t="s">
        <v>606</v>
      </c>
      <c r="W278" s="258"/>
      <c r="X278" s="240" t="s">
        <v>607</v>
      </c>
      <c r="Y278" s="174">
        <v>60</v>
      </c>
    </row>
    <row r="279" spans="1:25" s="174" customFormat="1" ht="12.75">
      <c r="A279" s="15">
        <v>477</v>
      </c>
      <c r="B279" s="65" t="s">
        <v>21</v>
      </c>
      <c r="C279" s="35" t="s">
        <v>147</v>
      </c>
      <c r="D279" s="218"/>
      <c r="E279" s="217" t="s">
        <v>612</v>
      </c>
      <c r="F279" s="218"/>
      <c r="G279" s="216"/>
      <c r="H279" s="242" t="s">
        <v>602</v>
      </c>
      <c r="I279" s="26">
        <v>0</v>
      </c>
      <c r="J279" s="242"/>
      <c r="K279" s="242"/>
      <c r="L279" s="242"/>
      <c r="M279" s="242"/>
      <c r="N279" s="238" t="s">
        <v>603</v>
      </c>
      <c r="O279" s="174" t="s">
        <v>610</v>
      </c>
      <c r="Q279" s="239"/>
      <c r="R279" s="239"/>
      <c r="U279" s="70" t="s">
        <v>605</v>
      </c>
      <c r="V279" s="176" t="s">
        <v>606</v>
      </c>
      <c r="W279" s="258"/>
      <c r="X279" s="174" t="s">
        <v>607</v>
      </c>
      <c r="Y279" s="174">
        <v>61</v>
      </c>
    </row>
    <row r="280" spans="1:25" s="174" customFormat="1" ht="12.75">
      <c r="A280" s="15">
        <v>479</v>
      </c>
      <c r="B280" s="65" t="s">
        <v>21</v>
      </c>
      <c r="C280" s="35" t="s">
        <v>147</v>
      </c>
      <c r="D280" s="218"/>
      <c r="E280" s="217" t="s">
        <v>613</v>
      </c>
      <c r="F280" s="218"/>
      <c r="G280" s="216"/>
      <c r="H280" s="242" t="s">
        <v>602</v>
      </c>
      <c r="I280" s="26">
        <v>0</v>
      </c>
      <c r="J280" s="242"/>
      <c r="K280" s="242"/>
      <c r="L280" s="242"/>
      <c r="M280" s="242"/>
      <c r="N280" s="238" t="s">
        <v>603</v>
      </c>
      <c r="O280" s="174" t="s">
        <v>610</v>
      </c>
      <c r="Q280" s="239"/>
      <c r="R280" s="239"/>
      <c r="U280" s="70" t="s">
        <v>605</v>
      </c>
      <c r="V280" s="176" t="s">
        <v>606</v>
      </c>
      <c r="W280" s="258"/>
      <c r="X280" s="174" t="s">
        <v>607</v>
      </c>
      <c r="Y280" s="174">
        <v>25</v>
      </c>
    </row>
    <row r="281" spans="1:25" s="174" customFormat="1" ht="12.75">
      <c r="A281" s="15">
        <v>481</v>
      </c>
      <c r="B281" s="65" t="s">
        <v>21</v>
      </c>
      <c r="C281" s="35" t="s">
        <v>147</v>
      </c>
      <c r="D281" s="218"/>
      <c r="E281" s="217" t="s">
        <v>614</v>
      </c>
      <c r="F281" s="218"/>
      <c r="G281" s="216"/>
      <c r="H281" s="242" t="s">
        <v>602</v>
      </c>
      <c r="I281" s="26">
        <v>0</v>
      </c>
      <c r="J281" s="242"/>
      <c r="K281" s="242"/>
      <c r="L281" s="242"/>
      <c r="M281" s="242"/>
      <c r="N281" s="238" t="s">
        <v>603</v>
      </c>
      <c r="O281" s="174" t="s">
        <v>610</v>
      </c>
      <c r="Q281" s="239"/>
      <c r="R281" s="239"/>
      <c r="U281" s="70" t="s">
        <v>605</v>
      </c>
      <c r="V281" s="176" t="s">
        <v>606</v>
      </c>
      <c r="W281" s="258"/>
      <c r="X281" s="174" t="s">
        <v>607</v>
      </c>
      <c r="Y281" s="174">
        <v>57</v>
      </c>
    </row>
    <row r="282" spans="1:25" s="174" customFormat="1" ht="12.75">
      <c r="A282" s="15">
        <v>483</v>
      </c>
      <c r="B282" s="65" t="s">
        <v>21</v>
      </c>
      <c r="C282" s="35" t="s">
        <v>147</v>
      </c>
      <c r="D282" s="218"/>
      <c r="E282" s="217" t="s">
        <v>615</v>
      </c>
      <c r="F282" s="218"/>
      <c r="G282" s="216"/>
      <c r="H282" s="242" t="s">
        <v>602</v>
      </c>
      <c r="I282" s="26">
        <v>0</v>
      </c>
      <c r="J282" s="242"/>
      <c r="K282" s="242"/>
      <c r="L282" s="242"/>
      <c r="M282" s="242"/>
      <c r="N282" s="238" t="s">
        <v>603</v>
      </c>
      <c r="O282" s="174" t="s">
        <v>610</v>
      </c>
      <c r="Q282" s="239"/>
      <c r="R282" s="239"/>
      <c r="U282" s="70" t="s">
        <v>605</v>
      </c>
      <c r="V282" s="176" t="s">
        <v>606</v>
      </c>
      <c r="W282" s="258"/>
      <c r="X282" s="174" t="s">
        <v>607</v>
      </c>
      <c r="Y282" s="174">
        <v>71</v>
      </c>
    </row>
    <row r="283" spans="1:25" s="174" customFormat="1" ht="12.75">
      <c r="A283" s="15">
        <v>485</v>
      </c>
      <c r="B283" s="65" t="s">
        <v>21</v>
      </c>
      <c r="C283" s="35" t="s">
        <v>147</v>
      </c>
      <c r="D283" s="218"/>
      <c r="E283" s="217" t="s">
        <v>616</v>
      </c>
      <c r="F283" s="218"/>
      <c r="G283" s="216"/>
      <c r="H283" s="242" t="s">
        <v>602</v>
      </c>
      <c r="I283" s="26">
        <v>0</v>
      </c>
      <c r="J283" s="242"/>
      <c r="K283" s="242"/>
      <c r="L283" s="242"/>
      <c r="M283" s="242"/>
      <c r="N283" s="238" t="s">
        <v>603</v>
      </c>
      <c r="O283" s="174" t="s">
        <v>617</v>
      </c>
      <c r="Q283" s="239"/>
      <c r="R283" s="239"/>
      <c r="U283" s="70" t="s">
        <v>605</v>
      </c>
      <c r="V283" s="176" t="s">
        <v>606</v>
      </c>
      <c r="W283" s="258"/>
      <c r="X283" s="174" t="s">
        <v>607</v>
      </c>
      <c r="Y283" s="174">
        <v>42</v>
      </c>
    </row>
    <row r="284" spans="1:25" s="174" customFormat="1" ht="12.75">
      <c r="A284" s="15">
        <v>487</v>
      </c>
      <c r="B284" s="65" t="s">
        <v>21</v>
      </c>
      <c r="C284" s="35" t="s">
        <v>147</v>
      </c>
      <c r="D284" s="218"/>
      <c r="E284" s="217" t="s">
        <v>618</v>
      </c>
      <c r="F284" s="218"/>
      <c r="G284" s="216"/>
      <c r="H284" s="242" t="s">
        <v>602</v>
      </c>
      <c r="I284" s="26">
        <v>0</v>
      </c>
      <c r="J284" s="242"/>
      <c r="K284" s="242"/>
      <c r="L284" s="242"/>
      <c r="M284" s="242"/>
      <c r="N284" s="238" t="s">
        <v>603</v>
      </c>
      <c r="O284" s="174" t="s">
        <v>617</v>
      </c>
      <c r="Q284" s="239"/>
      <c r="R284" s="239"/>
      <c r="U284" s="70" t="s">
        <v>605</v>
      </c>
      <c r="V284" s="176" t="s">
        <v>606</v>
      </c>
      <c r="W284" s="258"/>
      <c r="X284" s="174" t="s">
        <v>607</v>
      </c>
      <c r="Y284" s="174">
        <v>39</v>
      </c>
    </row>
    <row r="285" spans="1:25" s="174" customFormat="1" ht="12.75">
      <c r="A285" s="15">
        <v>489</v>
      </c>
      <c r="B285" s="65" t="s">
        <v>21</v>
      </c>
      <c r="C285" s="35" t="s">
        <v>147</v>
      </c>
      <c r="D285" s="218"/>
      <c r="E285" s="217" t="s">
        <v>619</v>
      </c>
      <c r="F285" s="218"/>
      <c r="G285" s="216"/>
      <c r="H285" s="242" t="s">
        <v>602</v>
      </c>
      <c r="I285" s="26">
        <v>0</v>
      </c>
      <c r="J285" s="242"/>
      <c r="K285" s="242"/>
      <c r="L285" s="242"/>
      <c r="M285" s="242"/>
      <c r="N285" s="238" t="s">
        <v>603</v>
      </c>
      <c r="O285" s="174" t="s">
        <v>617</v>
      </c>
      <c r="Q285" s="239"/>
      <c r="R285" s="239"/>
      <c r="U285" s="70" t="s">
        <v>605</v>
      </c>
      <c r="V285" s="176" t="s">
        <v>606</v>
      </c>
      <c r="W285" s="258"/>
      <c r="X285" s="174" t="s">
        <v>607</v>
      </c>
      <c r="Y285" s="174">
        <v>87</v>
      </c>
    </row>
    <row r="286" spans="1:25" s="174" customFormat="1" ht="12.75">
      <c r="A286" s="15">
        <v>491</v>
      </c>
      <c r="B286" s="65" t="s">
        <v>21</v>
      </c>
      <c r="C286" s="35" t="s">
        <v>147</v>
      </c>
      <c r="D286" s="218"/>
      <c r="E286" s="217" t="s">
        <v>620</v>
      </c>
      <c r="F286" s="218"/>
      <c r="G286" s="216"/>
      <c r="H286" s="242" t="s">
        <v>602</v>
      </c>
      <c r="I286" s="26">
        <v>0</v>
      </c>
      <c r="J286" s="242"/>
      <c r="K286" s="242"/>
      <c r="L286" s="242"/>
      <c r="M286" s="242"/>
      <c r="N286" s="238" t="s">
        <v>603</v>
      </c>
      <c r="O286" s="174" t="s">
        <v>617</v>
      </c>
      <c r="Q286" s="239"/>
      <c r="R286" s="239"/>
      <c r="U286" s="70" t="s">
        <v>605</v>
      </c>
      <c r="V286" s="176" t="s">
        <v>606</v>
      </c>
      <c r="W286" s="258"/>
      <c r="X286" s="240" t="s">
        <v>607</v>
      </c>
      <c r="Y286" s="174">
        <v>64</v>
      </c>
    </row>
    <row r="287" spans="1:25" s="174" customFormat="1" ht="12.75">
      <c r="A287" s="15">
        <v>493</v>
      </c>
      <c r="B287" s="65" t="s">
        <v>21</v>
      </c>
      <c r="C287" s="35" t="s">
        <v>147</v>
      </c>
      <c r="D287" s="218"/>
      <c r="E287" s="217" t="s">
        <v>621</v>
      </c>
      <c r="F287" s="218"/>
      <c r="G287" s="216"/>
      <c r="H287" s="242" t="s">
        <v>602</v>
      </c>
      <c r="I287" s="26">
        <v>0</v>
      </c>
      <c r="J287" s="242"/>
      <c r="K287" s="242"/>
      <c r="L287" s="242"/>
      <c r="M287" s="242"/>
      <c r="N287" s="238" t="s">
        <v>603</v>
      </c>
      <c r="O287" s="174" t="s">
        <v>617</v>
      </c>
      <c r="Q287" s="239"/>
      <c r="R287" s="239"/>
      <c r="U287" s="70" t="s">
        <v>605</v>
      </c>
      <c r="V287" s="176" t="s">
        <v>606</v>
      </c>
      <c r="W287" s="258"/>
      <c r="X287" s="174" t="s">
        <v>607</v>
      </c>
      <c r="Y287" s="174">
        <v>20</v>
      </c>
    </row>
    <row r="288" spans="1:25" s="174" customFormat="1" ht="12.75">
      <c r="A288" s="15">
        <v>495</v>
      </c>
      <c r="B288" s="65" t="s">
        <v>21</v>
      </c>
      <c r="C288" s="35" t="s">
        <v>147</v>
      </c>
      <c r="D288" s="218"/>
      <c r="E288" s="217" t="s">
        <v>622</v>
      </c>
      <c r="F288" s="218"/>
      <c r="G288" s="216"/>
      <c r="H288" s="242" t="s">
        <v>602</v>
      </c>
      <c r="I288" s="26">
        <v>0</v>
      </c>
      <c r="J288" s="242"/>
      <c r="K288" s="242"/>
      <c r="L288" s="242"/>
      <c r="M288" s="242"/>
      <c r="N288" s="238" t="s">
        <v>603</v>
      </c>
      <c r="O288" s="174" t="s">
        <v>617</v>
      </c>
      <c r="Q288" s="239"/>
      <c r="R288" s="239"/>
      <c r="U288" s="70" t="s">
        <v>605</v>
      </c>
      <c r="V288" s="176" t="s">
        <v>606</v>
      </c>
      <c r="W288" s="258"/>
      <c r="X288" s="174" t="s">
        <v>607</v>
      </c>
      <c r="Y288" s="174">
        <v>17</v>
      </c>
    </row>
    <row r="289" spans="1:25" s="174" customFormat="1" ht="12.75">
      <c r="A289" s="15">
        <v>497</v>
      </c>
      <c r="B289" s="65" t="s">
        <v>21</v>
      </c>
      <c r="C289" s="35" t="s">
        <v>147</v>
      </c>
      <c r="D289" s="218"/>
      <c r="E289" s="217" t="s">
        <v>623</v>
      </c>
      <c r="F289" s="218"/>
      <c r="G289" s="216"/>
      <c r="H289" s="242" t="s">
        <v>602</v>
      </c>
      <c r="I289" s="26">
        <v>0</v>
      </c>
      <c r="J289" s="242"/>
      <c r="K289" s="242"/>
      <c r="L289" s="242"/>
      <c r="M289" s="242"/>
      <c r="N289" s="238" t="s">
        <v>603</v>
      </c>
      <c r="O289" s="174" t="s">
        <v>617</v>
      </c>
      <c r="Q289" s="239"/>
      <c r="R289" s="239"/>
      <c r="U289" s="70" t="s">
        <v>605</v>
      </c>
      <c r="V289" s="176" t="s">
        <v>606</v>
      </c>
      <c r="W289" s="258"/>
      <c r="X289" s="174" t="s">
        <v>607</v>
      </c>
      <c r="Y289" s="174">
        <v>17</v>
      </c>
    </row>
    <row r="290" spans="1:25" s="174" customFormat="1" ht="12.75">
      <c r="A290" s="15">
        <v>499</v>
      </c>
      <c r="B290" s="65" t="s">
        <v>21</v>
      </c>
      <c r="C290" s="35" t="s">
        <v>147</v>
      </c>
      <c r="D290" s="218"/>
      <c r="E290" s="217" t="s">
        <v>624</v>
      </c>
      <c r="F290" s="218"/>
      <c r="G290" s="238"/>
      <c r="H290" s="242" t="s">
        <v>602</v>
      </c>
      <c r="I290" s="26">
        <v>0</v>
      </c>
      <c r="J290" s="242"/>
      <c r="K290" s="242"/>
      <c r="L290" s="242"/>
      <c r="M290" s="242"/>
      <c r="N290" s="238" t="s">
        <v>603</v>
      </c>
      <c r="Q290" s="239"/>
      <c r="R290" s="239"/>
      <c r="U290" s="70" t="s">
        <v>605</v>
      </c>
      <c r="V290" s="176" t="s">
        <v>606</v>
      </c>
      <c r="W290" s="258"/>
      <c r="X290" s="174" t="s">
        <v>607</v>
      </c>
      <c r="Y290" s="174">
        <v>6</v>
      </c>
    </row>
    <row r="291" spans="1:25" s="174" customFormat="1" ht="12.75">
      <c r="A291" s="15">
        <v>501</v>
      </c>
      <c r="B291" s="65" t="s">
        <v>21</v>
      </c>
      <c r="C291" s="35" t="s">
        <v>147</v>
      </c>
      <c r="D291" s="218"/>
      <c r="E291" s="217" t="s">
        <v>625</v>
      </c>
      <c r="F291" s="218"/>
      <c r="G291" s="238"/>
      <c r="H291" s="242" t="s">
        <v>602</v>
      </c>
      <c r="I291" s="26">
        <v>0</v>
      </c>
      <c r="J291" s="242"/>
      <c r="K291" s="242"/>
      <c r="L291" s="242"/>
      <c r="M291" s="242"/>
      <c r="N291" s="238" t="s">
        <v>603</v>
      </c>
      <c r="Q291" s="239"/>
      <c r="R291" s="239"/>
      <c r="U291" s="70" t="s">
        <v>605</v>
      </c>
      <c r="V291" s="176" t="s">
        <v>606</v>
      </c>
      <c r="W291" s="258"/>
      <c r="X291" s="174" t="s">
        <v>607</v>
      </c>
      <c r="Y291" s="174">
        <v>10</v>
      </c>
    </row>
    <row r="292" spans="1:25" s="174" customFormat="1" ht="12.75">
      <c r="A292" s="15">
        <v>503</v>
      </c>
      <c r="B292" s="65" t="s">
        <v>21</v>
      </c>
      <c r="C292" s="35" t="s">
        <v>147</v>
      </c>
      <c r="D292" s="218"/>
      <c r="E292" s="217" t="s">
        <v>626</v>
      </c>
      <c r="F292" s="218"/>
      <c r="G292" s="238"/>
      <c r="H292" s="242" t="s">
        <v>602</v>
      </c>
      <c r="I292" s="26">
        <v>0</v>
      </c>
      <c r="J292" s="242"/>
      <c r="K292" s="242"/>
      <c r="L292" s="242"/>
      <c r="M292" s="242"/>
      <c r="N292" s="238" t="s">
        <v>603</v>
      </c>
      <c r="Q292" s="239"/>
      <c r="R292" s="239"/>
      <c r="U292" s="70" t="s">
        <v>605</v>
      </c>
      <c r="V292" s="176" t="s">
        <v>606</v>
      </c>
      <c r="W292" s="258"/>
      <c r="X292" s="174" t="s">
        <v>607</v>
      </c>
      <c r="Y292" s="174">
        <v>10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2014-05-09T14:28:08Z</dcterms:created>
  <dcterms:modified xsi:type="dcterms:W3CDTF">2014-05-09T15:06:36Z</dcterms:modified>
  <cp:category/>
  <cp:version/>
  <cp:contentType/>
  <cp:contentStatus/>
</cp:coreProperties>
</file>